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 SH PTRN 31 DEC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<sst xmlns="http://schemas.openxmlformats.org/spreadsheetml/2006/main" count="583" uniqueCount="262">
  <si>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</si>
  <si>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</si>
  <si>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</si>
  <si>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</si>
  <si>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</si>
  <si>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</si>
  <si>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</si>
  <si>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</si>
  <si>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</si>
  <si>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</si>
  <si>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</si>
  <si>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</si>
  <si>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</si>
  <si>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</si>
  <si>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</si>
  <si>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</si>
  <si>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</si>
  <si>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</si>
  <si>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</si>
  <si>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</si>
  <si>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</si>
  <si>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</si>
  <si>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</si>
  <si>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</si>
  <si>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</si>
  <si>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</si>
  <si>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</si>
  <si>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</si>
  <si>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</si>
  <si>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</si>
  <si>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Brij Mohan Khaitan</t>
  </si>
  <si>
    <t>Total</t>
  </si>
  <si>
    <t>Non-Resident Individuals</t>
  </si>
  <si>
    <t>Foreign National</t>
  </si>
  <si>
    <t>Sub-Total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</si>
  <si>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</si>
  <si>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</si>
  <si>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</si>
  <si>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</si>
  <si>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</si>
  <si>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</si>
  <si>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</si>
  <si>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</si>
  <si>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</si>
  <si>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</si>
  <si>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</si>
  <si>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</si>
  <si>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</si>
  <si>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</si>
  <si>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</si>
  <si>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</si>
  <si>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</si>
  <si>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</si>
  <si>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</si>
  <si>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</si>
  <si>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</si>
  <si>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</si>
  <si>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</si>
  <si>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</si>
  <si>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</si>
  <si>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</si>
  <si>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</si>
  <si>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</si>
  <si>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</si>
  <si>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</si>
  <si>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</si>
  <si>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</si>
  <si>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</si>
  <si>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</si>
  <si>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</si>
  <si>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</si>
  <si>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</si>
  <si>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</si>
  <si>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</si>
  <si>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</si>
  <si>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</si>
  <si>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</si>
  <si>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</si>
  <si>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</si>
  <si>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</si>
  <si>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</si>
  <si>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</si>
  <si>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</si>
  <si>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</si>
  <si>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</si>
  <si>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</si>
  <si>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</si>
  <si>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</si>
  <si>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</si>
  <si>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</si>
  <si>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</si>
  <si>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</si>
  <si>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</si>
  <si>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</si>
  <si>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Deepak Khaitan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</si>
  <si>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</si>
  <si>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</si>
  <si>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</si>
  <si>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</si>
  <si>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</si>
  <si>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</si>
  <si>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</si>
  <si>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</si>
  <si>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</si>
  <si>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</si>
  <si>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</si>
  <si>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</si>
  <si>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</si>
  <si>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</si>
  <si>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</si>
  <si>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</si>
  <si>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</si>
  <si>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</si>
  <si>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</si>
  <si>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</si>
  <si>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>As a % of total no. of partly paid-up shares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</si>
  <si>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</si>
  <si>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</si>
  <si>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</si>
  <si>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</si>
  <si>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</si>
  <si>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</si>
  <si>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</si>
  <si>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</si>
  <si>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</si>
  <si>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</si>
  <si>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</si>
  <si>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</si>
  <si>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</si>
  <si>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</si>
  <si>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</si>
  <si>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</si>
  <si>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</si>
  <si>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</si>
  <si>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</si>
  <si>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</si>
  <si>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</si>
  <si>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</si>
  <si>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</si>
  <si>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</si>
  <si>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</si>
  <si>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</si>
  <si>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</si>
  <si>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</si>
  <si>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</si>
  <si>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</si>
  <si>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</si>
  <si>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</si>
  <si>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</si>
  <si>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</si>
  <si>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</si>
  <si>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</si>
  <si>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</si>
  <si>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</si>
  <si>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</si>
  <si>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</si>
  <si>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</si>
  <si>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</si>
  <si>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</si>
  <si>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</si>
  <si>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</si>
  <si>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</si>
  <si>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</si>
  <si>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</si>
  <si>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</si>
  <si>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</si>
  <si>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</si>
  <si>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</si>
  <si>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</si>
  <si>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</si>
  <si>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</si>
  <si>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</si>
  <si>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</si>
  <si>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</si>
  <si>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Indian - Bodies Corporate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</si>
  <si>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</si>
  <si>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</si>
  <si>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</si>
  <si>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</si>
  <si>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</si>
  <si>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</si>
  <si>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</si>
  <si>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</si>
  <si>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</si>
  <si>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</si>
  <si>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</si>
  <si>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</si>
  <si>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</si>
  <si>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</si>
  <si>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</si>
  <si>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</si>
  <si>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</si>
  <si>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</si>
  <si>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</si>
  <si>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</si>
  <si>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>A</t>
  </si>
  <si>
    <t>a</t>
  </si>
  <si>
    <t>b</t>
  </si>
  <si>
    <t>c</t>
  </si>
  <si>
    <t>d</t>
  </si>
  <si>
    <t>e</t>
  </si>
  <si>
    <t>Sub-Total (A1)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</si>
  <si>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</si>
  <si>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</si>
  <si>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</si>
  <si>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</si>
  <si>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</si>
  <si>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</si>
  <si>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</si>
  <si>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</si>
  <si>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</si>
  <si>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i. Nominal Share Capital up to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</si>
  <si>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</si>
  <si>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</si>
  <si>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</si>
  <si>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</si>
  <si>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</si>
  <si>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</si>
  <si>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2(b)</t>
  </si>
  <si>
    <t>Foreign - Bodies Corporate</t>
  </si>
  <si>
    <t>Public shareholding</t>
  </si>
  <si>
    <t>No. of partly paid-up shares</t>
  </si>
  <si>
    <t>As a % of total no. of shares of the company</t>
  </si>
  <si>
    <t>company</t>
  </si>
  <si>
    <t>31ST DECEMBER 2014</t>
  </si>
  <si>
    <t>McLEOD  RUSSEL INDIA LIMITED</t>
  </si>
  <si>
    <t>BSE: 532654                  NSE: MCLEODRUSS               CSE: 10023930</t>
  </si>
  <si>
    <t>Individuals(NRI/Foreign Individuals)</t>
  </si>
  <si>
    <t>Individuals holding</t>
  </si>
  <si>
    <t>ii. Nominal Share Capital in excess of Rs.1 Lakh</t>
  </si>
  <si>
    <t>Custodian of Enemy Property</t>
  </si>
  <si>
    <t>Deepak Khaitan HUF</t>
  </si>
  <si>
    <t>Aditya Khaitan</t>
  </si>
  <si>
    <t>1(c)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</si>
  <si>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</si>
  <si>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Williamson Financial Services Limited</t>
  </si>
  <si>
    <t>Bishnauth Investments Ltd (formerly Metals Centre Ltd)</t>
  </si>
  <si>
    <t>Babcock Borsig Limited</t>
  </si>
  <si>
    <t>United Machine Co. Limited</t>
  </si>
  <si>
    <t>Ichamati Investments Limited</t>
  </si>
  <si>
    <t>Kilburn Engineering Limited</t>
  </si>
  <si>
    <t>Nitya Holdings &amp; Properties Limited</t>
  </si>
  <si>
    <t>Dufflaghur Investments Limited</t>
  </si>
  <si>
    <t>Eveready Industries India Limited</t>
  </si>
  <si>
    <t>Persons acting in concert</t>
  </si>
  <si>
    <t>Zen Industrial Services Limited</t>
  </si>
  <si>
    <t>Kamal Baheti -</t>
  </si>
  <si>
    <t>(Trustee-Borelli Tea Holdings Limited, U.K.)</t>
  </si>
  <si>
    <t>IDFC Premier Equity Fund</t>
  </si>
  <si>
    <t>CLSA (Mauritius) Limited</t>
  </si>
  <si>
    <t>Merrill Lynch Capital Markets ESPANA S.A. S.V.</t>
  </si>
  <si>
    <t>M&amp;G Asian Fund</t>
  </si>
  <si>
    <t>Stichting Pensioenfonds ABP</t>
  </si>
  <si>
    <t>Credit Suisee (Singapore) Limited</t>
  </si>
  <si>
    <t>ICICI Prudential Dynamic Plan</t>
  </si>
  <si>
    <t>Pictet Agriculture</t>
  </si>
  <si>
    <t>LSV Emerging Markets Equity Fund LP</t>
  </si>
  <si>
    <t>Government Pension Fund</t>
  </si>
  <si>
    <t>TOTAL</t>
  </si>
  <si>
    <t xml:space="preserve"> </t>
  </si>
  <si>
    <t xml:space="preserve">DR (ADRs, GDRs, </t>
  </si>
  <si>
    <t xml:space="preserve">SDRs. etc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</si>
</sst>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7" xfId="55" applyFont="1" applyFill="1" applyBorder="1">
      <alignment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3" fillId="0" borderId="0" xfId="55" applyFont="1" applyBorder="1">
      <alignment/>
      <protection/>
    </xf>
    <xf numFmtId="0" fontId="3" fillId="0" borderId="15" xfId="55" applyFont="1" applyBorder="1" applyAlignment="1">
      <alignment horizontal="center"/>
      <protection/>
    </xf>
    <xf numFmtId="0" fontId="1" fillId="0" borderId="21" xfId="55" applyFont="1" applyBorder="1" applyAlignment="1">
      <alignment horizontal="center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0" fillId="0" borderId="21" xfId="55" applyNumberFormat="1" applyFont="1" applyBorder="1" applyAlignment="1">
      <alignment horizontal="right"/>
      <protection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0" fontId="3" fillId="0" borderId="26" xfId="55" applyFont="1" applyBorder="1" applyAlignment="1">
      <alignment horizontal="left"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11" fillId="0" borderId="30" xfId="0" applyFont="1" applyBorder="1" applyAlignment="1">
      <alignment horizontal="center" vertical="top" wrapText="1"/>
    </xf>
    <xf numFmtId="0" fontId="0" fillId="0" borderId="20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4" fillId="0" borderId="25" xfId="55" applyFont="1" applyFill="1" applyBorder="1">
      <alignment/>
      <protection/>
    </xf>
    <xf numFmtId="0" fontId="0" fillId="0" borderId="25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2" fontId="4" fillId="0" borderId="28" xfId="55" applyNumberFormat="1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4" fillId="0" borderId="23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4" fillId="0" borderId="26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2" fontId="4" fillId="0" borderId="26" xfId="55" applyNumberFormat="1" applyFont="1" applyBorder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0" fontId="4" fillId="0" borderId="18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5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3" fillId="0" borderId="27" xfId="55" applyFont="1" applyBorder="1">
      <alignment/>
      <protection/>
    </xf>
    <xf numFmtId="0" fontId="3" fillId="0" borderId="28" xfId="55" applyFont="1" applyBorder="1" applyAlignment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4" fillId="0" borderId="15" xfId="55" applyFont="1" applyBorder="1" applyAlignment="1">
      <alignment horizontal="left"/>
      <protection/>
    </xf>
    <xf numFmtId="0" fontId="4" fillId="0" borderId="15" xfId="55" applyFont="1" applyBorder="1" applyAlignment="1">
      <alignment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2" fontId="3" fillId="0" borderId="15" xfId="55" applyNumberFormat="1" applyFont="1" applyBorder="1">
      <alignment/>
      <protection/>
    </xf>
    <xf numFmtId="0" fontId="4" fillId="0" borderId="15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3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1"/>
  <sheetViews>
    <sheetView tabSelected="1" zoomScalePageLayoutView="0" workbookViewId="0" topLeftCell="A1">
      <selection activeCell="A36" sqref="A36:L36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3.00390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40</v>
      </c>
      <c r="C5" s="312" t="s">
        <v>110</v>
      </c>
      <c r="D5" s="313"/>
      <c r="E5" s="314"/>
    </row>
    <row r="6" spans="2:5" ht="25.5" customHeight="1">
      <c r="B6" s="3" t="s">
        <v>111</v>
      </c>
      <c r="C6" s="315" t="s">
        <v>113</v>
      </c>
      <c r="D6" s="316"/>
      <c r="E6" s="317"/>
    </row>
    <row r="7" spans="2:5" ht="25.5" customHeight="1" thickBot="1">
      <c r="B7" s="4" t="s">
        <v>112</v>
      </c>
      <c r="C7" s="318" t="s">
        <v>96</v>
      </c>
      <c r="D7" s="319"/>
      <c r="E7" s="320"/>
    </row>
    <row r="8" spans="2:5" ht="15" thickBot="1">
      <c r="B8" s="4" t="s">
        <v>42</v>
      </c>
      <c r="C8" s="312" t="s">
        <v>224</v>
      </c>
      <c r="D8" s="313"/>
      <c r="E8" s="314"/>
    </row>
    <row r="9" spans="2:5" ht="15" thickBot="1">
      <c r="B9" s="321"/>
      <c r="C9" s="322"/>
      <c r="D9" s="322"/>
      <c r="E9" s="323"/>
    </row>
    <row r="10" spans="2:5" ht="33.75" customHeight="1">
      <c r="B10" s="307" t="s">
        <v>114</v>
      </c>
      <c r="C10" s="5" t="s">
        <v>221</v>
      </c>
      <c r="D10" s="309" t="s">
        <v>115</v>
      </c>
      <c r="E10" s="5" t="s">
        <v>222</v>
      </c>
    </row>
    <row r="11" spans="2:5" ht="20.25" customHeight="1" thickBot="1">
      <c r="B11" s="311"/>
      <c r="C11" s="5"/>
      <c r="D11" s="324"/>
      <c r="E11" s="5" t="s">
        <v>223</v>
      </c>
    </row>
    <row r="12" spans="2:5" ht="15" thickBot="1">
      <c r="B12" s="2" t="s">
        <v>116</v>
      </c>
      <c r="C12" s="184" t="s">
        <v>117</v>
      </c>
      <c r="D12" s="184" t="s">
        <v>117</v>
      </c>
      <c r="E12" s="184" t="s">
        <v>117</v>
      </c>
    </row>
    <row r="13" spans="2:5" ht="15" thickBot="1">
      <c r="B13" s="4" t="s">
        <v>118</v>
      </c>
      <c r="C13" s="6" t="s">
        <v>117</v>
      </c>
      <c r="D13" s="6" t="s">
        <v>117</v>
      </c>
      <c r="E13" s="6" t="s">
        <v>117</v>
      </c>
    </row>
    <row r="14" spans="2:5" ht="15" thickBot="1">
      <c r="B14" s="7" t="s">
        <v>31</v>
      </c>
      <c r="C14" s="6" t="s">
        <v>117</v>
      </c>
      <c r="D14" s="6" t="s">
        <v>117</v>
      </c>
      <c r="E14" s="6" t="s">
        <v>117</v>
      </c>
    </row>
    <row r="15" spans="2:5" ht="15" thickBot="1">
      <c r="B15" s="296"/>
      <c r="C15" s="297"/>
      <c r="D15" s="297"/>
      <c r="E15" s="298"/>
    </row>
    <row r="16" spans="2:5" ht="14.25">
      <c r="B16" s="307" t="s">
        <v>119</v>
      </c>
      <c r="C16" s="309" t="s">
        <v>120</v>
      </c>
      <c r="D16" s="5" t="s">
        <v>71</v>
      </c>
      <c r="E16" s="5" t="s">
        <v>122</v>
      </c>
    </row>
    <row r="17" spans="2:5" ht="57.75" thickBot="1">
      <c r="B17" s="308"/>
      <c r="C17" s="310"/>
      <c r="D17" s="6" t="s">
        <v>121</v>
      </c>
      <c r="E17" s="6" t="s">
        <v>123</v>
      </c>
    </row>
    <row r="18" spans="2:5" ht="15" thickBot="1">
      <c r="B18" s="4" t="s">
        <v>116</v>
      </c>
      <c r="C18" s="6" t="s">
        <v>117</v>
      </c>
      <c r="D18" s="6" t="s">
        <v>117</v>
      </c>
      <c r="E18" s="6" t="s">
        <v>117</v>
      </c>
    </row>
    <row r="19" spans="2:5" ht="15" thickBot="1">
      <c r="B19" s="4" t="s">
        <v>118</v>
      </c>
      <c r="C19" s="6" t="s">
        <v>117</v>
      </c>
      <c r="D19" s="6" t="s">
        <v>117</v>
      </c>
      <c r="E19" s="6" t="s">
        <v>117</v>
      </c>
    </row>
    <row r="20" spans="2:5" ht="15" thickBot="1">
      <c r="B20" s="7" t="s">
        <v>31</v>
      </c>
      <c r="C20" s="6" t="s">
        <v>117</v>
      </c>
      <c r="D20" s="6" t="s">
        <v>117</v>
      </c>
      <c r="E20" s="6" t="s">
        <v>117</v>
      </c>
    </row>
    <row r="21" spans="2:5" ht="15" thickBot="1">
      <c r="B21" s="296"/>
      <c r="C21" s="297"/>
      <c r="D21" s="297"/>
      <c r="E21" s="298"/>
    </row>
    <row r="22" spans="2:5" ht="15" customHeight="1">
      <c r="B22" s="307" t="s">
        <v>124</v>
      </c>
      <c r="C22" s="309" t="s">
        <v>125</v>
      </c>
      <c r="D22" s="5" t="s">
        <v>71</v>
      </c>
      <c r="E22" s="5" t="s">
        <v>122</v>
      </c>
    </row>
    <row r="23" spans="2:5" ht="43.5" customHeight="1" thickBot="1">
      <c r="B23" s="308"/>
      <c r="C23" s="310"/>
      <c r="D23" s="6" t="s">
        <v>126</v>
      </c>
      <c r="E23" s="6" t="s">
        <v>127</v>
      </c>
    </row>
    <row r="24" spans="2:5" ht="15" thickBot="1">
      <c r="B24" s="4" t="s">
        <v>116</v>
      </c>
      <c r="C24" s="6" t="s">
        <v>117</v>
      </c>
      <c r="D24" s="6" t="s">
        <v>117</v>
      </c>
      <c r="E24" s="6" t="s">
        <v>117</v>
      </c>
    </row>
    <row r="25" spans="2:5" ht="15" thickBot="1">
      <c r="B25" s="4" t="s">
        <v>118</v>
      </c>
      <c r="C25" s="6" t="s">
        <v>117</v>
      </c>
      <c r="D25" s="6" t="s">
        <v>117</v>
      </c>
      <c r="E25" s="6" t="s">
        <v>117</v>
      </c>
    </row>
    <row r="26" spans="2:5" ht="15" thickBot="1">
      <c r="B26" s="7" t="s">
        <v>31</v>
      </c>
      <c r="C26" s="6" t="s">
        <v>117</v>
      </c>
      <c r="D26" s="6" t="s">
        <v>117</v>
      </c>
      <c r="E26" s="6" t="s">
        <v>117</v>
      </c>
    </row>
    <row r="27" spans="2:5" ht="15" thickBot="1">
      <c r="B27" s="296"/>
      <c r="C27" s="297"/>
      <c r="D27" s="297"/>
      <c r="E27" s="298"/>
    </row>
    <row r="28" spans="2:5" ht="43.5" customHeight="1">
      <c r="B28" s="299" t="s">
        <v>128</v>
      </c>
      <c r="C28" s="301" t="s">
        <v>129</v>
      </c>
      <c r="D28" s="302"/>
      <c r="E28" s="303"/>
    </row>
    <row r="29" spans="2:5" ht="18.75" customHeight="1" thickBot="1">
      <c r="B29" s="300"/>
      <c r="C29" s="304" t="s">
        <v>130</v>
      </c>
      <c r="D29" s="305"/>
      <c r="E29" s="306"/>
    </row>
    <row r="30" ht="14.25">
      <c r="B30" s="1"/>
    </row>
    <row r="32" spans="1:12" ht="12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6" spans="1:12" ht="15">
      <c r="A36" s="262" t="s">
        <v>38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</row>
    <row r="37" spans="1:1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">
      <c r="A38" s="262" t="s">
        <v>39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">
      <c r="A40" s="9" t="s">
        <v>40</v>
      </c>
      <c r="B40" s="10"/>
      <c r="C40" s="256" t="s">
        <v>225</v>
      </c>
      <c r="D40" s="257"/>
      <c r="E40" s="257"/>
      <c r="F40" s="257"/>
      <c r="G40" s="257"/>
      <c r="H40" s="257"/>
      <c r="I40" s="257"/>
      <c r="J40" s="257"/>
      <c r="K40" s="257"/>
      <c r="L40" s="258"/>
    </row>
    <row r="41" spans="1:12" ht="15">
      <c r="A41" s="9" t="s">
        <v>41</v>
      </c>
      <c r="B41" s="10"/>
      <c r="C41" s="256" t="s">
        <v>226</v>
      </c>
      <c r="D41" s="257"/>
      <c r="E41" s="257"/>
      <c r="F41" s="257"/>
      <c r="G41" s="257"/>
      <c r="H41" s="257"/>
      <c r="I41" s="257"/>
      <c r="J41" s="257"/>
      <c r="K41" s="257"/>
      <c r="L41" s="258"/>
    </row>
    <row r="42" spans="1:12" ht="15">
      <c r="A42" s="9" t="s">
        <v>95</v>
      </c>
      <c r="B42" s="10"/>
      <c r="C42" s="256" t="s">
        <v>96</v>
      </c>
      <c r="D42" s="257"/>
      <c r="E42" s="257"/>
      <c r="F42" s="257"/>
      <c r="G42" s="257"/>
      <c r="H42" s="257"/>
      <c r="I42" s="257"/>
      <c r="J42" s="257"/>
      <c r="K42" s="257"/>
      <c r="L42" s="258"/>
    </row>
    <row r="43" spans="1:12" ht="15">
      <c r="A43" s="9" t="s">
        <v>42</v>
      </c>
      <c r="B43" s="10"/>
      <c r="C43" s="256" t="s">
        <v>224</v>
      </c>
      <c r="D43" s="257"/>
      <c r="E43" s="257"/>
      <c r="F43" s="257"/>
      <c r="G43" s="257"/>
      <c r="H43" s="257"/>
      <c r="I43" s="248"/>
      <c r="J43" s="248"/>
      <c r="K43" s="248"/>
      <c r="L43" s="249"/>
    </row>
    <row r="44" spans="1:12" ht="12.75">
      <c r="A44" s="11"/>
      <c r="B44" s="12"/>
      <c r="C44" s="12"/>
      <c r="D44" s="13"/>
      <c r="E44" s="12"/>
      <c r="F44" s="244" t="s">
        <v>43</v>
      </c>
      <c r="G44" s="246"/>
      <c r="H44" s="245"/>
      <c r="I44" s="244" t="s">
        <v>44</v>
      </c>
      <c r="J44" s="246"/>
      <c r="K44" s="246"/>
      <c r="L44" s="245"/>
    </row>
    <row r="45" spans="1:12" ht="12.75">
      <c r="A45" s="15"/>
      <c r="B45" s="16"/>
      <c r="C45" s="16"/>
      <c r="D45" s="17"/>
      <c r="E45" s="16"/>
      <c r="F45" s="238" t="s">
        <v>45</v>
      </c>
      <c r="G45" s="240"/>
      <c r="H45" s="239"/>
      <c r="I45" s="238" t="s">
        <v>46</v>
      </c>
      <c r="J45" s="240"/>
      <c r="K45" s="240"/>
      <c r="L45" s="239"/>
    </row>
    <row r="46" spans="1:12" ht="12.75">
      <c r="A46" s="15" t="s">
        <v>2</v>
      </c>
      <c r="B46" s="16" t="s">
        <v>47</v>
      </c>
      <c r="C46" s="16" t="s">
        <v>0</v>
      </c>
      <c r="D46" s="17" t="s">
        <v>3</v>
      </c>
      <c r="E46" s="16" t="s">
        <v>5</v>
      </c>
      <c r="F46" s="241" t="s">
        <v>48</v>
      </c>
      <c r="G46" s="243"/>
      <c r="H46" s="242"/>
      <c r="I46" s="241" t="s">
        <v>49</v>
      </c>
      <c r="J46" s="243"/>
      <c r="K46" s="243"/>
      <c r="L46" s="242"/>
    </row>
    <row r="47" spans="1:12" ht="12.75">
      <c r="A47" s="15" t="s">
        <v>4</v>
      </c>
      <c r="B47" s="16"/>
      <c r="C47" s="16" t="s">
        <v>36</v>
      </c>
      <c r="D47" s="17" t="s">
        <v>35</v>
      </c>
      <c r="E47" s="16" t="s">
        <v>50</v>
      </c>
      <c r="F47" s="17"/>
      <c r="G47" s="17"/>
      <c r="H47" s="16"/>
      <c r="I47" s="17"/>
      <c r="J47" s="17"/>
      <c r="K47" s="17"/>
      <c r="L47" s="16"/>
    </row>
    <row r="48" spans="1:12" ht="12.75">
      <c r="A48" s="15" t="s">
        <v>51</v>
      </c>
      <c r="B48" s="16"/>
      <c r="C48" s="16" t="s">
        <v>52</v>
      </c>
      <c r="D48" s="17" t="s">
        <v>53</v>
      </c>
      <c r="E48" s="16" t="s">
        <v>97</v>
      </c>
      <c r="F48" s="238" t="s">
        <v>98</v>
      </c>
      <c r="G48" s="239"/>
      <c r="H48" s="16" t="s">
        <v>98</v>
      </c>
      <c r="I48" s="17"/>
      <c r="J48" s="17" t="s">
        <v>35</v>
      </c>
      <c r="K48" s="17"/>
      <c r="L48" s="16" t="s">
        <v>54</v>
      </c>
    </row>
    <row r="49" spans="1:12" ht="12.75">
      <c r="A49" s="15"/>
      <c r="B49" s="16"/>
      <c r="C49" s="16" t="s">
        <v>55</v>
      </c>
      <c r="D49" s="17"/>
      <c r="E49" s="16" t="s">
        <v>99</v>
      </c>
      <c r="F49" s="238" t="s">
        <v>100</v>
      </c>
      <c r="G49" s="239"/>
      <c r="H49" s="16" t="s">
        <v>56</v>
      </c>
      <c r="I49" s="17"/>
      <c r="J49" s="17" t="s">
        <v>53</v>
      </c>
      <c r="K49" s="17"/>
      <c r="L49" s="16" t="s">
        <v>101</v>
      </c>
    </row>
    <row r="50" spans="1:12" ht="12.75">
      <c r="A50" s="20"/>
      <c r="B50" s="21"/>
      <c r="C50" s="21"/>
      <c r="D50" s="22"/>
      <c r="E50" s="21"/>
      <c r="F50" s="22"/>
      <c r="G50" s="22"/>
      <c r="H50" s="21"/>
      <c r="I50" s="22"/>
      <c r="J50" s="22"/>
      <c r="K50" s="22"/>
      <c r="L50" s="21"/>
    </row>
    <row r="51" spans="1:12" ht="12.75">
      <c r="A51" s="23" t="s">
        <v>57</v>
      </c>
      <c r="B51" s="24" t="s">
        <v>58</v>
      </c>
      <c r="C51" s="24" t="s">
        <v>59</v>
      </c>
      <c r="D51" s="25" t="s">
        <v>60</v>
      </c>
      <c r="E51" s="24" t="s">
        <v>61</v>
      </c>
      <c r="F51" s="288" t="s">
        <v>62</v>
      </c>
      <c r="G51" s="289"/>
      <c r="H51" s="24" t="s">
        <v>63</v>
      </c>
      <c r="I51" s="22"/>
      <c r="J51" s="22" t="s">
        <v>64</v>
      </c>
      <c r="K51" s="22"/>
      <c r="L51" s="24" t="s">
        <v>65</v>
      </c>
    </row>
    <row r="52" spans="1:12" ht="12.75">
      <c r="A52" s="26" t="s">
        <v>195</v>
      </c>
      <c r="B52" s="27" t="s">
        <v>75</v>
      </c>
      <c r="C52" s="28"/>
      <c r="D52" s="28"/>
      <c r="E52" s="28"/>
      <c r="F52" s="286"/>
      <c r="G52" s="287"/>
      <c r="H52" s="28"/>
      <c r="I52" s="118"/>
      <c r="J52" s="120"/>
      <c r="K52" s="119"/>
      <c r="L52" s="28"/>
    </row>
    <row r="53" spans="1:12" ht="12.75">
      <c r="A53" s="26">
        <v>1</v>
      </c>
      <c r="B53" s="27" t="s">
        <v>7</v>
      </c>
      <c r="C53" s="28"/>
      <c r="D53" s="28"/>
      <c r="E53" s="28"/>
      <c r="F53" s="286"/>
      <c r="G53" s="287"/>
      <c r="H53" s="28"/>
      <c r="I53" s="118"/>
      <c r="J53" s="120"/>
      <c r="K53" s="119"/>
      <c r="L53" s="28"/>
    </row>
    <row r="54" spans="1:12" ht="12.75">
      <c r="A54" s="28" t="s">
        <v>196</v>
      </c>
      <c r="B54" s="29" t="s">
        <v>8</v>
      </c>
      <c r="C54" s="121">
        <v>4</v>
      </c>
      <c r="D54" s="121">
        <v>98578</v>
      </c>
      <c r="E54" s="121">
        <v>98578</v>
      </c>
      <c r="F54" s="282">
        <f aca="true" t="shared" si="0" ref="F54:F59">D54*100/109455735</f>
        <v>0.09006197802243984</v>
      </c>
      <c r="G54" s="283"/>
      <c r="H54" s="122">
        <f aca="true" t="shared" si="1" ref="H54:H59">D54*100/109455735</f>
        <v>0.09006197802243984</v>
      </c>
      <c r="I54" s="123"/>
      <c r="J54" s="124">
        <v>0</v>
      </c>
      <c r="K54" s="125"/>
      <c r="L54" s="122">
        <f>J54*100/D54</f>
        <v>0</v>
      </c>
    </row>
    <row r="55" spans="1:12" ht="12.75">
      <c r="A55" s="28" t="s">
        <v>197</v>
      </c>
      <c r="B55" s="29" t="s">
        <v>9</v>
      </c>
      <c r="C55" s="121">
        <v>0</v>
      </c>
      <c r="D55" s="121">
        <v>0</v>
      </c>
      <c r="E55" s="121">
        <v>0</v>
      </c>
      <c r="F55" s="282">
        <f t="shared" si="0"/>
        <v>0</v>
      </c>
      <c r="G55" s="283"/>
      <c r="H55" s="122">
        <f t="shared" si="1"/>
        <v>0</v>
      </c>
      <c r="I55" s="123"/>
      <c r="J55" s="124">
        <v>0</v>
      </c>
      <c r="K55" s="125"/>
      <c r="L55" s="122">
        <v>0</v>
      </c>
    </row>
    <row r="56" spans="1:12" ht="12.75">
      <c r="A56" s="28" t="s">
        <v>198</v>
      </c>
      <c r="B56" s="29" t="s">
        <v>10</v>
      </c>
      <c r="C56" s="121">
        <v>19</v>
      </c>
      <c r="D56" s="121">
        <v>22878507</v>
      </c>
      <c r="E56" s="121">
        <v>22878507</v>
      </c>
      <c r="F56" s="282">
        <f t="shared" si="0"/>
        <v>20.902063286131146</v>
      </c>
      <c r="G56" s="283"/>
      <c r="H56" s="122">
        <f t="shared" si="1"/>
        <v>20.902063286131146</v>
      </c>
      <c r="I56" s="123"/>
      <c r="J56" s="124">
        <v>5864670</v>
      </c>
      <c r="K56" s="125"/>
      <c r="L56" s="122">
        <f>J56*100/D56</f>
        <v>25.633971657328864</v>
      </c>
    </row>
    <row r="57" spans="1:12" ht="12.75">
      <c r="A57" s="28" t="s">
        <v>199</v>
      </c>
      <c r="B57" s="29" t="s">
        <v>11</v>
      </c>
      <c r="C57" s="121">
        <v>0</v>
      </c>
      <c r="D57" s="121">
        <v>0</v>
      </c>
      <c r="E57" s="121">
        <v>0</v>
      </c>
      <c r="F57" s="282">
        <f t="shared" si="0"/>
        <v>0</v>
      </c>
      <c r="G57" s="283"/>
      <c r="H57" s="122">
        <f t="shared" si="1"/>
        <v>0</v>
      </c>
      <c r="I57" s="123"/>
      <c r="J57" s="124">
        <v>0</v>
      </c>
      <c r="K57" s="125"/>
      <c r="L57" s="122">
        <v>0</v>
      </c>
    </row>
    <row r="58" spans="1:12" ht="12.75">
      <c r="A58" s="28" t="s">
        <v>200</v>
      </c>
      <c r="B58" s="29" t="s">
        <v>12</v>
      </c>
      <c r="C58" s="121">
        <v>0</v>
      </c>
      <c r="D58" s="121">
        <v>0</v>
      </c>
      <c r="E58" s="121">
        <v>0</v>
      </c>
      <c r="F58" s="282">
        <f t="shared" si="0"/>
        <v>0</v>
      </c>
      <c r="G58" s="283"/>
      <c r="H58" s="122">
        <f t="shared" si="1"/>
        <v>0</v>
      </c>
      <c r="I58" s="123"/>
      <c r="J58" s="124">
        <v>0</v>
      </c>
      <c r="K58" s="125"/>
      <c r="L58" s="122">
        <v>0</v>
      </c>
    </row>
    <row r="59" spans="1:12" ht="12.75">
      <c r="A59" s="28"/>
      <c r="B59" s="27" t="s">
        <v>201</v>
      </c>
      <c r="C59" s="30">
        <f>SUM(C54:C58)</f>
        <v>23</v>
      </c>
      <c r="D59" s="30">
        <f>SUM(D54:D58)</f>
        <v>22977085</v>
      </c>
      <c r="E59" s="30">
        <f>SUM(E54:E58)</f>
        <v>22977085</v>
      </c>
      <c r="F59" s="280">
        <f t="shared" si="0"/>
        <v>20.992125264153586</v>
      </c>
      <c r="G59" s="281"/>
      <c r="H59" s="31">
        <f t="shared" si="1"/>
        <v>20.992125264153586</v>
      </c>
      <c r="I59" s="126"/>
      <c r="J59" s="127">
        <f>SUM(J54:J58)</f>
        <v>5864670</v>
      </c>
      <c r="K59" s="128"/>
      <c r="L59" s="31">
        <f>J59*100/D59</f>
        <v>25.523994884468593</v>
      </c>
    </row>
    <row r="60" spans="1:12" ht="12.75">
      <c r="A60" s="32"/>
      <c r="B60" s="33"/>
      <c r="C60" s="34"/>
      <c r="D60" s="34"/>
      <c r="E60" s="34"/>
      <c r="F60" s="34"/>
      <c r="G60" s="34"/>
      <c r="H60" s="34"/>
      <c r="I60" s="129"/>
      <c r="J60" s="129"/>
      <c r="K60" s="129"/>
      <c r="L60" s="35"/>
    </row>
    <row r="61" spans="1:12" ht="12.75">
      <c r="A61" s="26">
        <v>2</v>
      </c>
      <c r="B61" s="27" t="s">
        <v>66</v>
      </c>
      <c r="C61" s="121"/>
      <c r="D61" s="121"/>
      <c r="E61" s="121"/>
      <c r="F61" s="286"/>
      <c r="G61" s="287"/>
      <c r="H61" s="121"/>
      <c r="I61" s="130"/>
      <c r="J61" s="131"/>
      <c r="K61" s="132"/>
      <c r="L61" s="121"/>
    </row>
    <row r="62" spans="1:12" ht="12.75">
      <c r="A62" s="28" t="s">
        <v>196</v>
      </c>
      <c r="B62" s="29" t="s">
        <v>227</v>
      </c>
      <c r="C62" s="121">
        <v>0</v>
      </c>
      <c r="D62" s="121">
        <v>0</v>
      </c>
      <c r="E62" s="121">
        <v>0</v>
      </c>
      <c r="F62" s="282">
        <f aca="true" t="shared" si="2" ref="F62:F67">D62*100/109455735</f>
        <v>0</v>
      </c>
      <c r="G62" s="283"/>
      <c r="H62" s="122">
        <f aca="true" t="shared" si="3" ref="H62:H67">D62*100/109455735</f>
        <v>0</v>
      </c>
      <c r="I62" s="123"/>
      <c r="J62" s="124">
        <v>0</v>
      </c>
      <c r="K62" s="125"/>
      <c r="L62" s="122">
        <v>0</v>
      </c>
    </row>
    <row r="63" spans="1:12" ht="12.75">
      <c r="A63" s="28" t="s">
        <v>197</v>
      </c>
      <c r="B63" s="29" t="s">
        <v>10</v>
      </c>
      <c r="C63" s="121">
        <v>1</v>
      </c>
      <c r="D63" s="121">
        <v>27067500</v>
      </c>
      <c r="E63" s="121">
        <v>27067500</v>
      </c>
      <c r="F63" s="282">
        <f t="shared" si="2"/>
        <v>24.729174766402146</v>
      </c>
      <c r="G63" s="283"/>
      <c r="H63" s="122">
        <f t="shared" si="3"/>
        <v>24.729174766402146</v>
      </c>
      <c r="I63" s="123"/>
      <c r="J63" s="124">
        <v>0</v>
      </c>
      <c r="K63" s="125"/>
      <c r="L63" s="122">
        <v>0</v>
      </c>
    </row>
    <row r="64" spans="1:12" ht="12.75">
      <c r="A64" s="28" t="s">
        <v>198</v>
      </c>
      <c r="B64" s="29" t="s">
        <v>13</v>
      </c>
      <c r="C64" s="121">
        <v>0</v>
      </c>
      <c r="D64" s="121">
        <v>0</v>
      </c>
      <c r="E64" s="121">
        <v>0</v>
      </c>
      <c r="F64" s="282">
        <f t="shared" si="2"/>
        <v>0</v>
      </c>
      <c r="G64" s="283"/>
      <c r="H64" s="122">
        <f t="shared" si="3"/>
        <v>0</v>
      </c>
      <c r="I64" s="123"/>
      <c r="J64" s="124">
        <v>0</v>
      </c>
      <c r="K64" s="125"/>
      <c r="L64" s="122">
        <v>0</v>
      </c>
    </row>
    <row r="65" spans="1:12" ht="12.75">
      <c r="A65" s="28" t="s">
        <v>199</v>
      </c>
      <c r="B65" s="37" t="s">
        <v>202</v>
      </c>
      <c r="C65" s="121">
        <v>0</v>
      </c>
      <c r="D65" s="121">
        <v>0</v>
      </c>
      <c r="E65" s="121">
        <v>0</v>
      </c>
      <c r="F65" s="282">
        <f t="shared" si="2"/>
        <v>0</v>
      </c>
      <c r="G65" s="283"/>
      <c r="H65" s="122">
        <f t="shared" si="3"/>
        <v>0</v>
      </c>
      <c r="I65" s="123"/>
      <c r="J65" s="124">
        <v>0</v>
      </c>
      <c r="K65" s="125"/>
      <c r="L65" s="122">
        <v>0</v>
      </c>
    </row>
    <row r="66" spans="1:12" ht="12.75">
      <c r="A66" s="36" t="s">
        <v>200</v>
      </c>
      <c r="B66" s="37" t="s">
        <v>12</v>
      </c>
      <c r="C66" s="121">
        <v>0</v>
      </c>
      <c r="D66" s="121">
        <v>0</v>
      </c>
      <c r="E66" s="121">
        <v>0</v>
      </c>
      <c r="F66" s="282">
        <f t="shared" si="2"/>
        <v>0</v>
      </c>
      <c r="G66" s="283"/>
      <c r="H66" s="122">
        <f t="shared" si="3"/>
        <v>0</v>
      </c>
      <c r="I66" s="123"/>
      <c r="J66" s="124">
        <v>0</v>
      </c>
      <c r="K66" s="125"/>
      <c r="L66" s="122">
        <v>0</v>
      </c>
    </row>
    <row r="67" spans="1:12" ht="12.75">
      <c r="A67" s="28"/>
      <c r="B67" s="27" t="s">
        <v>203</v>
      </c>
      <c r="C67" s="30">
        <f>SUM(C62:C66)</f>
        <v>1</v>
      </c>
      <c r="D67" s="30">
        <f>SUM(D62:D66)</f>
        <v>27067500</v>
      </c>
      <c r="E67" s="30">
        <f>SUM(E62:E66)</f>
        <v>27067500</v>
      </c>
      <c r="F67" s="280">
        <f t="shared" si="2"/>
        <v>24.729174766402146</v>
      </c>
      <c r="G67" s="281"/>
      <c r="H67" s="31">
        <f t="shared" si="3"/>
        <v>24.729174766402146</v>
      </c>
      <c r="I67" s="126"/>
      <c r="J67" s="127">
        <v>0</v>
      </c>
      <c r="K67" s="128"/>
      <c r="L67" s="31">
        <v>0</v>
      </c>
    </row>
    <row r="68" spans="1:12" ht="12.75">
      <c r="A68" s="38"/>
      <c r="B68" s="39"/>
      <c r="C68" s="34"/>
      <c r="D68" s="34"/>
      <c r="E68" s="34"/>
      <c r="F68" s="34"/>
      <c r="G68" s="34"/>
      <c r="H68" s="34"/>
      <c r="I68" s="133"/>
      <c r="J68" s="133"/>
      <c r="K68" s="133"/>
      <c r="L68" s="35"/>
    </row>
    <row r="69" spans="1:12" ht="12.75">
      <c r="A69" s="40"/>
      <c r="B69" s="41" t="s">
        <v>67</v>
      </c>
      <c r="C69" s="42"/>
      <c r="D69" s="42"/>
      <c r="E69" s="43"/>
      <c r="F69" s="232"/>
      <c r="G69" s="233"/>
      <c r="H69" s="43"/>
      <c r="I69" s="43"/>
      <c r="J69" s="136"/>
      <c r="K69" s="185"/>
      <c r="L69" s="185"/>
    </row>
    <row r="70" spans="1:12" ht="12.75">
      <c r="A70" s="44"/>
      <c r="B70" s="45" t="s">
        <v>204</v>
      </c>
      <c r="C70" s="46">
        <f>C59+C67</f>
        <v>24</v>
      </c>
      <c r="D70" s="46">
        <f>D59+D67</f>
        <v>50044585</v>
      </c>
      <c r="E70" s="46">
        <f>E59+E67</f>
        <v>50044585</v>
      </c>
      <c r="F70" s="294">
        <f>D70*100/109455735</f>
        <v>45.72130003055573</v>
      </c>
      <c r="G70" s="295"/>
      <c r="H70" s="47">
        <f>D70*100/109455735</f>
        <v>45.72130003055573</v>
      </c>
      <c r="I70" s="47"/>
      <c r="J70" s="137">
        <f>J59+J67</f>
        <v>5864670</v>
      </c>
      <c r="K70" s="186"/>
      <c r="L70" s="187">
        <f>J70*100/D70</f>
        <v>11.71889026555021</v>
      </c>
    </row>
    <row r="75" spans="1:12" ht="15">
      <c r="A75" s="262" t="s">
        <v>38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">
      <c r="A77" s="262" t="s">
        <v>39</v>
      </c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">
      <c r="A79" s="9" t="s">
        <v>40</v>
      </c>
      <c r="B79" s="10"/>
      <c r="C79" s="256" t="s">
        <v>225</v>
      </c>
      <c r="D79" s="257"/>
      <c r="E79" s="257"/>
      <c r="F79" s="257"/>
      <c r="G79" s="257"/>
      <c r="H79" s="257"/>
      <c r="I79" s="257"/>
      <c r="J79" s="257"/>
      <c r="K79" s="257"/>
      <c r="L79" s="258"/>
    </row>
    <row r="80" spans="1:12" ht="15">
      <c r="A80" s="9" t="s">
        <v>41</v>
      </c>
      <c r="B80" s="10"/>
      <c r="C80" s="256" t="s">
        <v>226</v>
      </c>
      <c r="D80" s="257"/>
      <c r="E80" s="257"/>
      <c r="F80" s="257"/>
      <c r="G80" s="257"/>
      <c r="H80" s="257"/>
      <c r="I80" s="257"/>
      <c r="J80" s="257"/>
      <c r="K80" s="257"/>
      <c r="L80" s="258"/>
    </row>
    <row r="81" spans="1:12" ht="15">
      <c r="A81" s="9" t="s">
        <v>95</v>
      </c>
      <c r="B81" s="10"/>
      <c r="C81" s="256" t="s">
        <v>96</v>
      </c>
      <c r="D81" s="257"/>
      <c r="E81" s="257"/>
      <c r="F81" s="257"/>
      <c r="G81" s="257"/>
      <c r="H81" s="257"/>
      <c r="I81" s="257"/>
      <c r="J81" s="257"/>
      <c r="K81" s="257"/>
      <c r="L81" s="258"/>
    </row>
    <row r="82" spans="1:12" ht="15">
      <c r="A82" s="9" t="s">
        <v>42</v>
      </c>
      <c r="B82" s="10"/>
      <c r="C82" s="256" t="s">
        <v>224</v>
      </c>
      <c r="D82" s="257"/>
      <c r="E82" s="257"/>
      <c r="F82" s="257"/>
      <c r="G82" s="257"/>
      <c r="H82" s="257"/>
      <c r="I82" s="248"/>
      <c r="J82" s="248"/>
      <c r="K82" s="248"/>
      <c r="L82" s="249"/>
    </row>
    <row r="83" spans="1:12" ht="12.75">
      <c r="A83" s="38"/>
      <c r="B83" s="39"/>
      <c r="C83" s="39"/>
      <c r="D83" s="39"/>
      <c r="E83" s="39"/>
      <c r="F83" s="39"/>
      <c r="G83" s="39"/>
      <c r="H83" s="39"/>
      <c r="I83" s="138"/>
      <c r="J83" s="138"/>
      <c r="K83" s="138"/>
      <c r="L83" s="139"/>
    </row>
    <row r="84" spans="1:12" ht="12.75">
      <c r="A84" s="11"/>
      <c r="B84" s="12"/>
      <c r="C84" s="12"/>
      <c r="D84" s="13"/>
      <c r="E84" s="12"/>
      <c r="F84" s="244" t="s">
        <v>43</v>
      </c>
      <c r="G84" s="246"/>
      <c r="H84" s="245"/>
      <c r="I84" s="244" t="s">
        <v>44</v>
      </c>
      <c r="J84" s="246"/>
      <c r="K84" s="246"/>
      <c r="L84" s="245"/>
    </row>
    <row r="85" spans="1:12" ht="12.75">
      <c r="A85" s="15"/>
      <c r="B85" s="16"/>
      <c r="C85" s="16"/>
      <c r="D85" s="17"/>
      <c r="E85" s="16"/>
      <c r="F85" s="238" t="s">
        <v>45</v>
      </c>
      <c r="G85" s="240"/>
      <c r="H85" s="239"/>
      <c r="I85" s="238" t="s">
        <v>46</v>
      </c>
      <c r="J85" s="240"/>
      <c r="K85" s="240"/>
      <c r="L85" s="239"/>
    </row>
    <row r="86" spans="1:12" ht="12.75">
      <c r="A86" s="15" t="s">
        <v>2</v>
      </c>
      <c r="B86" s="16" t="s">
        <v>47</v>
      </c>
      <c r="C86" s="16" t="s">
        <v>0</v>
      </c>
      <c r="D86" s="17" t="s">
        <v>3</v>
      </c>
      <c r="E86" s="16" t="s">
        <v>5</v>
      </c>
      <c r="F86" s="241" t="s">
        <v>48</v>
      </c>
      <c r="G86" s="243"/>
      <c r="H86" s="242"/>
      <c r="I86" s="241" t="s">
        <v>49</v>
      </c>
      <c r="J86" s="243"/>
      <c r="K86" s="243"/>
      <c r="L86" s="242"/>
    </row>
    <row r="87" spans="1:12" ht="12.75">
      <c r="A87" s="15" t="s">
        <v>4</v>
      </c>
      <c r="B87" s="16"/>
      <c r="C87" s="16" t="s">
        <v>36</v>
      </c>
      <c r="D87" s="17" t="s">
        <v>35</v>
      </c>
      <c r="E87" s="16" t="s">
        <v>50</v>
      </c>
      <c r="F87" s="17"/>
      <c r="G87" s="17"/>
      <c r="H87" s="16"/>
      <c r="I87" s="17"/>
      <c r="J87" s="17"/>
      <c r="K87" s="17"/>
      <c r="L87" s="16"/>
    </row>
    <row r="88" spans="1:12" ht="12.75">
      <c r="A88" s="15" t="s">
        <v>51</v>
      </c>
      <c r="B88" s="16"/>
      <c r="C88" s="16" t="s">
        <v>52</v>
      </c>
      <c r="D88" s="17" t="s">
        <v>53</v>
      </c>
      <c r="E88" s="16" t="s">
        <v>97</v>
      </c>
      <c r="F88" s="238" t="s">
        <v>98</v>
      </c>
      <c r="G88" s="239"/>
      <c r="H88" s="16" t="s">
        <v>98</v>
      </c>
      <c r="I88" s="17"/>
      <c r="J88" s="17" t="s">
        <v>35</v>
      </c>
      <c r="K88" s="17"/>
      <c r="L88" s="16" t="s">
        <v>54</v>
      </c>
    </row>
    <row r="89" spans="1:12" ht="12.75">
      <c r="A89" s="15"/>
      <c r="B89" s="16"/>
      <c r="C89" s="16" t="s">
        <v>55</v>
      </c>
      <c r="D89" s="17"/>
      <c r="E89" s="16" t="s">
        <v>99</v>
      </c>
      <c r="F89" s="238" t="s">
        <v>100</v>
      </c>
      <c r="G89" s="239"/>
      <c r="H89" s="16" t="s">
        <v>56</v>
      </c>
      <c r="I89" s="17"/>
      <c r="J89" s="17" t="s">
        <v>53</v>
      </c>
      <c r="K89" s="17"/>
      <c r="L89" s="16" t="s">
        <v>101</v>
      </c>
    </row>
    <row r="90" spans="1:12" ht="12.75">
      <c r="A90" s="20"/>
      <c r="B90" s="21"/>
      <c r="C90" s="21"/>
      <c r="D90" s="22"/>
      <c r="E90" s="21"/>
      <c r="F90" s="292"/>
      <c r="G90" s="293"/>
      <c r="H90" s="21"/>
      <c r="I90" s="22"/>
      <c r="J90" s="22"/>
      <c r="K90" s="22"/>
      <c r="L90" s="21"/>
    </row>
    <row r="91" spans="1:12" ht="12.75">
      <c r="A91" s="23" t="s">
        <v>57</v>
      </c>
      <c r="B91" s="24" t="s">
        <v>58</v>
      </c>
      <c r="C91" s="24" t="s">
        <v>59</v>
      </c>
      <c r="D91" s="25" t="s">
        <v>60</v>
      </c>
      <c r="E91" s="24" t="s">
        <v>61</v>
      </c>
      <c r="F91" s="288" t="s">
        <v>62</v>
      </c>
      <c r="G91" s="289"/>
      <c r="H91" s="24" t="s">
        <v>63</v>
      </c>
      <c r="I91" s="22"/>
      <c r="J91" s="22" t="s">
        <v>64</v>
      </c>
      <c r="K91" s="22"/>
      <c r="L91" s="24" t="s">
        <v>65</v>
      </c>
    </row>
    <row r="92" spans="1:12" ht="12.75">
      <c r="A92" s="26" t="s">
        <v>205</v>
      </c>
      <c r="B92" s="49" t="s">
        <v>220</v>
      </c>
      <c r="C92" s="28"/>
      <c r="D92" s="50"/>
      <c r="E92" s="50"/>
      <c r="F92" s="286"/>
      <c r="G92" s="287"/>
      <c r="H92" s="50"/>
      <c r="I92" s="140"/>
      <c r="J92" s="120" t="s">
        <v>25</v>
      </c>
      <c r="K92" s="119"/>
      <c r="L92" s="28" t="s">
        <v>25</v>
      </c>
    </row>
    <row r="93" spans="1:12" ht="12.75">
      <c r="A93" s="26">
        <v>1</v>
      </c>
      <c r="B93" s="49" t="s">
        <v>13</v>
      </c>
      <c r="C93" s="28"/>
      <c r="D93" s="50"/>
      <c r="E93" s="50"/>
      <c r="F93" s="286"/>
      <c r="G93" s="287"/>
      <c r="H93" s="50"/>
      <c r="I93" s="140"/>
      <c r="J93" s="120" t="s">
        <v>25</v>
      </c>
      <c r="K93" s="119"/>
      <c r="L93" s="28" t="s">
        <v>25</v>
      </c>
    </row>
    <row r="94" spans="1:12" ht="12.75">
      <c r="A94" s="28" t="s">
        <v>196</v>
      </c>
      <c r="B94" s="50" t="s">
        <v>14</v>
      </c>
      <c r="C94" s="121">
        <v>33</v>
      </c>
      <c r="D94" s="121">
        <v>11345320</v>
      </c>
      <c r="E94" s="121">
        <v>11343978</v>
      </c>
      <c r="F94" s="282">
        <f aca="true" t="shared" si="4" ref="F94:F103">D94*100/109455735</f>
        <v>10.365212932881041</v>
      </c>
      <c r="G94" s="283"/>
      <c r="H94" s="122">
        <f aca="true" t="shared" si="5" ref="H94:H103">D94*100/109455735</f>
        <v>10.365212932881041</v>
      </c>
      <c r="I94" s="123"/>
      <c r="J94" s="120">
        <v>0</v>
      </c>
      <c r="K94" s="125"/>
      <c r="L94" s="141">
        <v>0</v>
      </c>
    </row>
    <row r="95" spans="1:12" ht="12.75">
      <c r="A95" s="28" t="s">
        <v>197</v>
      </c>
      <c r="B95" s="50" t="s">
        <v>11</v>
      </c>
      <c r="C95" s="121">
        <v>88</v>
      </c>
      <c r="D95" s="121">
        <v>496477</v>
      </c>
      <c r="E95" s="121">
        <v>455468</v>
      </c>
      <c r="F95" s="282">
        <f t="shared" si="4"/>
        <v>0.45358701396505174</v>
      </c>
      <c r="G95" s="283"/>
      <c r="H95" s="122">
        <f t="shared" si="5"/>
        <v>0.45358701396505174</v>
      </c>
      <c r="I95" s="123"/>
      <c r="J95" s="120">
        <v>0</v>
      </c>
      <c r="K95" s="125"/>
      <c r="L95" s="141">
        <v>0</v>
      </c>
    </row>
    <row r="96" spans="1:12" ht="12.75">
      <c r="A96" s="28" t="s">
        <v>198</v>
      </c>
      <c r="B96" s="50" t="s">
        <v>9</v>
      </c>
      <c r="C96" s="121">
        <v>1</v>
      </c>
      <c r="D96" s="121">
        <v>112</v>
      </c>
      <c r="E96" s="121">
        <v>0</v>
      </c>
      <c r="F96" s="282">
        <f t="shared" si="4"/>
        <v>0.00010232446933913513</v>
      </c>
      <c r="G96" s="283"/>
      <c r="H96" s="122">
        <f t="shared" si="5"/>
        <v>0.00010232446933913513</v>
      </c>
      <c r="I96" s="123"/>
      <c r="J96" s="120">
        <v>0</v>
      </c>
      <c r="K96" s="125"/>
      <c r="L96" s="141">
        <v>0</v>
      </c>
    </row>
    <row r="97" spans="1:12" ht="12.75">
      <c r="A97" s="28" t="s">
        <v>199</v>
      </c>
      <c r="B97" s="50" t="s">
        <v>15</v>
      </c>
      <c r="C97" s="121">
        <v>0</v>
      </c>
      <c r="D97" s="121">
        <v>0</v>
      </c>
      <c r="E97" s="121">
        <v>0</v>
      </c>
      <c r="F97" s="282">
        <f t="shared" si="4"/>
        <v>0</v>
      </c>
      <c r="G97" s="283"/>
      <c r="H97" s="122">
        <f t="shared" si="5"/>
        <v>0</v>
      </c>
      <c r="I97" s="123"/>
      <c r="J97" s="120">
        <v>0</v>
      </c>
      <c r="K97" s="125"/>
      <c r="L97" s="141">
        <v>0</v>
      </c>
    </row>
    <row r="98" spans="1:12" ht="12.75">
      <c r="A98" s="28" t="s">
        <v>200</v>
      </c>
      <c r="B98" s="50" t="s">
        <v>16</v>
      </c>
      <c r="C98" s="121">
        <v>3</v>
      </c>
      <c r="D98" s="121">
        <v>1977693</v>
      </c>
      <c r="E98" s="121">
        <v>1977693</v>
      </c>
      <c r="F98" s="282">
        <f t="shared" si="4"/>
        <v>1.806842738756448</v>
      </c>
      <c r="G98" s="283"/>
      <c r="H98" s="122">
        <f t="shared" si="5"/>
        <v>1.806842738756448</v>
      </c>
      <c r="I98" s="123"/>
      <c r="J98" s="120">
        <v>0</v>
      </c>
      <c r="K98" s="125"/>
      <c r="L98" s="141">
        <v>0</v>
      </c>
    </row>
    <row r="99" spans="1:12" ht="12.75">
      <c r="A99" s="28" t="s">
        <v>206</v>
      </c>
      <c r="B99" s="50" t="s">
        <v>17</v>
      </c>
      <c r="C99" s="121">
        <v>110</v>
      </c>
      <c r="D99" s="121">
        <v>30278736</v>
      </c>
      <c r="E99" s="121">
        <v>30278736</v>
      </c>
      <c r="F99" s="282">
        <f t="shared" si="4"/>
        <v>27.662996370176494</v>
      </c>
      <c r="G99" s="283"/>
      <c r="H99" s="122">
        <f t="shared" si="5"/>
        <v>27.662996370176494</v>
      </c>
      <c r="I99" s="123"/>
      <c r="J99" s="120">
        <v>0</v>
      </c>
      <c r="K99" s="125"/>
      <c r="L99" s="141">
        <v>0</v>
      </c>
    </row>
    <row r="100" spans="1:12" ht="12.75">
      <c r="A100" s="28" t="s">
        <v>207</v>
      </c>
      <c r="B100" s="50" t="s">
        <v>18</v>
      </c>
      <c r="C100" s="121">
        <v>0</v>
      </c>
      <c r="D100" s="121">
        <v>0</v>
      </c>
      <c r="E100" s="121">
        <v>0</v>
      </c>
      <c r="F100" s="282">
        <f t="shared" si="4"/>
        <v>0</v>
      </c>
      <c r="G100" s="283"/>
      <c r="H100" s="122">
        <f t="shared" si="5"/>
        <v>0</v>
      </c>
      <c r="I100" s="123"/>
      <c r="J100" s="120">
        <v>0</v>
      </c>
      <c r="K100" s="125"/>
      <c r="L100" s="141">
        <v>0</v>
      </c>
    </row>
    <row r="101" spans="1:12" ht="12.75">
      <c r="A101" s="28" t="s">
        <v>208</v>
      </c>
      <c r="B101" s="50" t="s">
        <v>202</v>
      </c>
      <c r="C101" s="121">
        <v>0</v>
      </c>
      <c r="D101" s="121">
        <v>0</v>
      </c>
      <c r="E101" s="121">
        <v>0</v>
      </c>
      <c r="F101" s="282">
        <f t="shared" si="4"/>
        <v>0</v>
      </c>
      <c r="G101" s="283"/>
      <c r="H101" s="122">
        <f t="shared" si="5"/>
        <v>0</v>
      </c>
      <c r="I101" s="123"/>
      <c r="J101" s="120">
        <v>0</v>
      </c>
      <c r="K101" s="125"/>
      <c r="L101" s="141">
        <v>0</v>
      </c>
    </row>
    <row r="102" spans="1:12" ht="12.75">
      <c r="A102" s="28" t="s">
        <v>209</v>
      </c>
      <c r="B102" s="50" t="s">
        <v>12</v>
      </c>
      <c r="C102" s="121">
        <v>0</v>
      </c>
      <c r="D102" s="121">
        <v>0</v>
      </c>
      <c r="E102" s="121">
        <v>0</v>
      </c>
      <c r="F102" s="282">
        <f t="shared" si="4"/>
        <v>0</v>
      </c>
      <c r="G102" s="283"/>
      <c r="H102" s="122">
        <f t="shared" si="5"/>
        <v>0</v>
      </c>
      <c r="I102" s="123"/>
      <c r="J102" s="120">
        <v>0</v>
      </c>
      <c r="K102" s="125"/>
      <c r="L102" s="141">
        <v>0</v>
      </c>
    </row>
    <row r="103" spans="1:12" ht="12.75">
      <c r="A103" s="28"/>
      <c r="B103" s="49" t="s">
        <v>210</v>
      </c>
      <c r="C103" s="30">
        <f>SUM(C94:C102)</f>
        <v>235</v>
      </c>
      <c r="D103" s="30">
        <f>SUM(D94:D102)</f>
        <v>44098338</v>
      </c>
      <c r="E103" s="30">
        <f>SUM(E94:E102)</f>
        <v>44055875</v>
      </c>
      <c r="F103" s="280">
        <f t="shared" si="4"/>
        <v>40.288741380248375</v>
      </c>
      <c r="G103" s="281"/>
      <c r="H103" s="31">
        <f t="shared" si="5"/>
        <v>40.288741380248375</v>
      </c>
      <c r="I103" s="126"/>
      <c r="J103" s="142">
        <v>0</v>
      </c>
      <c r="K103" s="128"/>
      <c r="L103" s="143">
        <v>0</v>
      </c>
    </row>
    <row r="104" spans="1:12" ht="12.75">
      <c r="A104" s="51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</row>
    <row r="105" spans="1:12" ht="12.75">
      <c r="A105" s="144"/>
      <c r="B105" s="144"/>
      <c r="C105" s="144"/>
      <c r="D105" s="144"/>
      <c r="E105" s="145"/>
      <c r="F105" s="145"/>
      <c r="G105" s="145"/>
      <c r="H105" s="145"/>
      <c r="I105" s="145"/>
      <c r="J105" s="145"/>
      <c r="K105" s="145"/>
      <c r="L105" s="145"/>
    </row>
    <row r="106" spans="1:12" ht="12.75">
      <c r="A106" s="144"/>
      <c r="B106" s="144"/>
      <c r="C106" s="144"/>
      <c r="D106" s="144"/>
      <c r="E106" s="145"/>
      <c r="F106" s="145"/>
      <c r="G106" s="145"/>
      <c r="H106" s="145"/>
      <c r="I106" s="145"/>
      <c r="J106" s="145"/>
      <c r="K106" s="145"/>
      <c r="L106" s="145"/>
    </row>
    <row r="107" spans="1:12" ht="15">
      <c r="A107" s="262" t="s">
        <v>38</v>
      </c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</row>
    <row r="108" spans="1:1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">
      <c r="A109" s="262" t="s">
        <v>39</v>
      </c>
      <c r="B109" s="26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</row>
    <row r="110" spans="1: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>
      <c r="A111" s="9" t="s">
        <v>40</v>
      </c>
      <c r="B111" s="10"/>
      <c r="C111" s="256" t="s">
        <v>225</v>
      </c>
      <c r="D111" s="257"/>
      <c r="E111" s="257"/>
      <c r="F111" s="257"/>
      <c r="G111" s="257"/>
      <c r="H111" s="257"/>
      <c r="I111" s="257"/>
      <c r="J111" s="257"/>
      <c r="K111" s="257"/>
      <c r="L111" s="258"/>
    </row>
    <row r="112" spans="1:12" ht="15">
      <c r="A112" s="9" t="s">
        <v>41</v>
      </c>
      <c r="B112" s="10"/>
      <c r="C112" s="256" t="s">
        <v>226</v>
      </c>
      <c r="D112" s="257"/>
      <c r="E112" s="257"/>
      <c r="F112" s="257"/>
      <c r="G112" s="257"/>
      <c r="H112" s="257"/>
      <c r="I112" s="257"/>
      <c r="J112" s="257"/>
      <c r="K112" s="257"/>
      <c r="L112" s="258"/>
    </row>
    <row r="113" spans="1:12" ht="15">
      <c r="A113" s="9" t="s">
        <v>95</v>
      </c>
      <c r="B113" s="10"/>
      <c r="C113" s="256" t="s">
        <v>96</v>
      </c>
      <c r="D113" s="257"/>
      <c r="E113" s="257"/>
      <c r="F113" s="257"/>
      <c r="G113" s="257"/>
      <c r="H113" s="257"/>
      <c r="I113" s="257"/>
      <c r="J113" s="257"/>
      <c r="K113" s="257"/>
      <c r="L113" s="258"/>
    </row>
    <row r="114" spans="1:12" ht="15">
      <c r="A114" s="9" t="s">
        <v>42</v>
      </c>
      <c r="B114" s="10"/>
      <c r="C114" s="256" t="s">
        <v>224</v>
      </c>
      <c r="D114" s="257"/>
      <c r="E114" s="257"/>
      <c r="F114" s="257"/>
      <c r="G114" s="257"/>
      <c r="H114" s="257"/>
      <c r="I114" s="248"/>
      <c r="J114" s="248"/>
      <c r="K114" s="248"/>
      <c r="L114" s="249"/>
    </row>
    <row r="115" spans="1:12" ht="12.7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48"/>
    </row>
    <row r="116" spans="1:12" ht="12.75">
      <c r="A116" s="11"/>
      <c r="B116" s="12"/>
      <c r="C116" s="12"/>
      <c r="D116" s="13"/>
      <c r="E116" s="12"/>
      <c r="F116" s="244" t="s">
        <v>43</v>
      </c>
      <c r="G116" s="246"/>
      <c r="H116" s="245"/>
      <c r="I116" s="244" t="s">
        <v>44</v>
      </c>
      <c r="J116" s="246"/>
      <c r="K116" s="246"/>
      <c r="L116" s="245"/>
    </row>
    <row r="117" spans="1:12" ht="12.75">
      <c r="A117" s="15"/>
      <c r="B117" s="16"/>
      <c r="C117" s="16"/>
      <c r="D117" s="17"/>
      <c r="E117" s="16"/>
      <c r="F117" s="238" t="s">
        <v>45</v>
      </c>
      <c r="G117" s="240"/>
      <c r="H117" s="239"/>
      <c r="I117" s="238" t="s">
        <v>46</v>
      </c>
      <c r="J117" s="240"/>
      <c r="K117" s="240"/>
      <c r="L117" s="239"/>
    </row>
    <row r="118" spans="1:12" ht="12.75">
      <c r="A118" s="15" t="s">
        <v>2</v>
      </c>
      <c r="B118" s="16" t="s">
        <v>47</v>
      </c>
      <c r="C118" s="16" t="s">
        <v>0</v>
      </c>
      <c r="D118" s="17" t="s">
        <v>3</v>
      </c>
      <c r="E118" s="16" t="s">
        <v>5</v>
      </c>
      <c r="F118" s="241" t="s">
        <v>48</v>
      </c>
      <c r="G118" s="243"/>
      <c r="H118" s="242"/>
      <c r="I118" s="241" t="s">
        <v>49</v>
      </c>
      <c r="J118" s="243"/>
      <c r="K118" s="243"/>
      <c r="L118" s="242"/>
    </row>
    <row r="119" spans="1:12" ht="12.75">
      <c r="A119" s="15" t="s">
        <v>4</v>
      </c>
      <c r="B119" s="16"/>
      <c r="C119" s="16" t="s">
        <v>36</v>
      </c>
      <c r="D119" s="17" t="s">
        <v>35</v>
      </c>
      <c r="E119" s="16" t="s">
        <v>50</v>
      </c>
      <c r="F119" s="17"/>
      <c r="G119" s="17"/>
      <c r="H119" s="16"/>
      <c r="I119" s="17"/>
      <c r="J119" s="17"/>
      <c r="K119" s="17"/>
      <c r="L119" s="16"/>
    </row>
    <row r="120" spans="1:12" ht="12.75">
      <c r="A120" s="15" t="s">
        <v>51</v>
      </c>
      <c r="B120" s="16"/>
      <c r="C120" s="16" t="s">
        <v>52</v>
      </c>
      <c r="D120" s="17" t="s">
        <v>53</v>
      </c>
      <c r="E120" s="16" t="s">
        <v>97</v>
      </c>
      <c r="F120" s="238" t="s">
        <v>98</v>
      </c>
      <c r="G120" s="239"/>
      <c r="H120" s="16" t="s">
        <v>98</v>
      </c>
      <c r="I120" s="17"/>
      <c r="J120" s="17" t="s">
        <v>35</v>
      </c>
      <c r="K120" s="17"/>
      <c r="L120" s="16" t="s">
        <v>54</v>
      </c>
    </row>
    <row r="121" spans="1:12" ht="12.75">
      <c r="A121" s="15"/>
      <c r="B121" s="16"/>
      <c r="C121" s="16" t="s">
        <v>55</v>
      </c>
      <c r="D121" s="17"/>
      <c r="E121" s="16" t="s">
        <v>99</v>
      </c>
      <c r="F121" s="238" t="s">
        <v>100</v>
      </c>
      <c r="G121" s="239"/>
      <c r="H121" s="16" t="s">
        <v>56</v>
      </c>
      <c r="I121" s="17"/>
      <c r="J121" s="17" t="s">
        <v>53</v>
      </c>
      <c r="K121" s="17"/>
      <c r="L121" s="16" t="s">
        <v>101</v>
      </c>
    </row>
    <row r="122" spans="1:12" ht="12.75">
      <c r="A122" s="20"/>
      <c r="B122" s="21"/>
      <c r="C122" s="21"/>
      <c r="D122" s="22"/>
      <c r="E122" s="21"/>
      <c r="F122" s="22"/>
      <c r="G122" s="22"/>
      <c r="H122" s="21"/>
      <c r="I122" s="22"/>
      <c r="J122" s="22"/>
      <c r="K122" s="22"/>
      <c r="L122" s="21"/>
    </row>
    <row r="123" spans="1:12" ht="12.75">
      <c r="A123" s="23" t="s">
        <v>57</v>
      </c>
      <c r="B123" s="24" t="s">
        <v>58</v>
      </c>
      <c r="C123" s="24" t="s">
        <v>59</v>
      </c>
      <c r="D123" s="25" t="s">
        <v>60</v>
      </c>
      <c r="E123" s="24" t="s">
        <v>61</v>
      </c>
      <c r="F123" s="288" t="s">
        <v>62</v>
      </c>
      <c r="G123" s="289"/>
      <c r="H123" s="24" t="s">
        <v>63</v>
      </c>
      <c r="I123" s="22"/>
      <c r="J123" s="22" t="s">
        <v>64</v>
      </c>
      <c r="K123" s="22"/>
      <c r="L123" s="24" t="s">
        <v>65</v>
      </c>
    </row>
    <row r="124" spans="1:12" ht="12.75">
      <c r="A124" s="26">
        <v>2</v>
      </c>
      <c r="B124" s="49" t="s">
        <v>37</v>
      </c>
      <c r="C124" s="50"/>
      <c r="D124" s="50"/>
      <c r="E124" s="50"/>
      <c r="F124" s="286"/>
      <c r="G124" s="287"/>
      <c r="H124" s="50"/>
      <c r="I124" s="140"/>
      <c r="J124" s="120" t="s">
        <v>25</v>
      </c>
      <c r="K124" s="119"/>
      <c r="L124" s="28" t="s">
        <v>25</v>
      </c>
    </row>
    <row r="125" spans="1:12" ht="12.75">
      <c r="A125" s="28" t="s">
        <v>196</v>
      </c>
      <c r="B125" s="50" t="s">
        <v>10</v>
      </c>
      <c r="C125" s="121">
        <v>1004</v>
      </c>
      <c r="D125" s="121">
        <v>3498529</v>
      </c>
      <c r="E125" s="121">
        <v>3441746</v>
      </c>
      <c r="F125" s="282">
        <f>D125*100/109455735</f>
        <v>3.196295744576563</v>
      </c>
      <c r="G125" s="283"/>
      <c r="H125" s="122">
        <f>D125*100/109455735</f>
        <v>3.196295744576563</v>
      </c>
      <c r="I125" s="123"/>
      <c r="J125" s="120">
        <v>0</v>
      </c>
      <c r="K125" s="125"/>
      <c r="L125" s="141">
        <v>0</v>
      </c>
    </row>
    <row r="126" spans="1:12" ht="12.75">
      <c r="A126" s="36" t="s">
        <v>197</v>
      </c>
      <c r="B126" s="52" t="s">
        <v>228</v>
      </c>
      <c r="C126" s="136"/>
      <c r="D126" s="42"/>
      <c r="E126" s="136"/>
      <c r="F126" s="232"/>
      <c r="G126" s="233"/>
      <c r="H126" s="136"/>
      <c r="I126" s="43"/>
      <c r="J126" s="117"/>
      <c r="K126" s="185"/>
      <c r="L126" s="135"/>
    </row>
    <row r="127" spans="1:12" ht="12.75">
      <c r="A127" s="53"/>
      <c r="B127" s="76" t="s">
        <v>211</v>
      </c>
      <c r="C127" s="149">
        <v>58821</v>
      </c>
      <c r="D127" s="150">
        <v>10116221</v>
      </c>
      <c r="E127" s="149">
        <v>7733958</v>
      </c>
      <c r="F127" s="290">
        <f>D127*100/109455735</f>
        <v>9.242294156628704</v>
      </c>
      <c r="G127" s="291"/>
      <c r="H127" s="152">
        <f>D127*100/109455735</f>
        <v>9.242294156628704</v>
      </c>
      <c r="I127" s="153"/>
      <c r="J127" s="154">
        <v>0</v>
      </c>
      <c r="K127" s="155"/>
      <c r="L127" s="151">
        <v>0</v>
      </c>
    </row>
    <row r="128" spans="1:12" ht="12.75">
      <c r="A128" s="44"/>
      <c r="B128" s="188" t="s">
        <v>229</v>
      </c>
      <c r="C128" s="149">
        <v>19</v>
      </c>
      <c r="D128" s="150">
        <v>892428</v>
      </c>
      <c r="E128" s="149">
        <v>825602</v>
      </c>
      <c r="F128" s="290">
        <f>D128*100/109455735</f>
        <v>0.8153323350302294</v>
      </c>
      <c r="G128" s="291"/>
      <c r="H128" s="152">
        <f>D128*100/109455735</f>
        <v>0.8153323350302294</v>
      </c>
      <c r="I128" s="153"/>
      <c r="J128" s="154">
        <v>0</v>
      </c>
      <c r="K128" s="155"/>
      <c r="L128" s="151">
        <v>0</v>
      </c>
    </row>
    <row r="129" spans="1:12" ht="12.75">
      <c r="A129" s="28" t="s">
        <v>198</v>
      </c>
      <c r="B129" s="189" t="s">
        <v>202</v>
      </c>
      <c r="C129" s="149">
        <v>0</v>
      </c>
      <c r="D129" s="150">
        <v>0</v>
      </c>
      <c r="E129" s="149">
        <v>0</v>
      </c>
      <c r="F129" s="282">
        <f>D129*100/109455735</f>
        <v>0</v>
      </c>
      <c r="G129" s="283"/>
      <c r="H129" s="122">
        <f>D129*100/109455735</f>
        <v>0</v>
      </c>
      <c r="I129" s="123"/>
      <c r="J129" s="120">
        <v>0</v>
      </c>
      <c r="K129" s="125"/>
      <c r="L129" s="151">
        <v>0</v>
      </c>
    </row>
    <row r="130" spans="1:12" ht="12.75">
      <c r="A130" s="28" t="s">
        <v>199</v>
      </c>
      <c r="B130" s="56" t="s">
        <v>12</v>
      </c>
      <c r="C130" s="121"/>
      <c r="D130" s="121"/>
      <c r="E130" s="121"/>
      <c r="F130" s="286"/>
      <c r="G130" s="287"/>
      <c r="H130" s="152"/>
      <c r="I130" s="123"/>
      <c r="J130" s="120"/>
      <c r="K130" s="125"/>
      <c r="L130" s="141"/>
    </row>
    <row r="131" spans="1:12" ht="12.75">
      <c r="A131" s="28"/>
      <c r="B131" s="56" t="s">
        <v>212</v>
      </c>
      <c r="C131" s="121">
        <v>2</v>
      </c>
      <c r="D131" s="121">
        <v>136350</v>
      </c>
      <c r="E131" s="121">
        <v>136350</v>
      </c>
      <c r="F131" s="282">
        <f aca="true" t="shared" si="6" ref="F131:F137">D131*100/109455735</f>
        <v>0.12457090530706318</v>
      </c>
      <c r="G131" s="283"/>
      <c r="H131" s="122">
        <f aca="true" t="shared" si="7" ref="H131:H137">D131*100/109455735</f>
        <v>0.12457090530706318</v>
      </c>
      <c r="I131" s="123"/>
      <c r="J131" s="120">
        <v>0</v>
      </c>
      <c r="K131" s="125"/>
      <c r="L131" s="141">
        <v>0</v>
      </c>
    </row>
    <row r="132" spans="1:12" ht="12.75">
      <c r="A132" s="28"/>
      <c r="B132" s="56" t="s">
        <v>131</v>
      </c>
      <c r="C132" s="121">
        <v>15</v>
      </c>
      <c r="D132" s="121">
        <v>76890</v>
      </c>
      <c r="E132" s="121">
        <v>76869</v>
      </c>
      <c r="F132" s="282">
        <f t="shared" si="6"/>
        <v>0.07024757542398304</v>
      </c>
      <c r="G132" s="283"/>
      <c r="H132" s="122">
        <f t="shared" si="7"/>
        <v>0.07024757542398304</v>
      </c>
      <c r="I132" s="123"/>
      <c r="J132" s="120">
        <v>0</v>
      </c>
      <c r="K132" s="125"/>
      <c r="L132" s="141">
        <v>9.136113333851351E-07</v>
      </c>
    </row>
    <row r="133" spans="1:12" ht="12.75">
      <c r="A133" s="28"/>
      <c r="B133" s="56" t="s">
        <v>33</v>
      </c>
      <c r="C133" s="121">
        <v>29</v>
      </c>
      <c r="D133" s="121">
        <v>90050</v>
      </c>
      <c r="E133" s="121">
        <v>0</v>
      </c>
      <c r="F133" s="282">
        <f t="shared" si="6"/>
        <v>0.08227070057133141</v>
      </c>
      <c r="G133" s="283"/>
      <c r="H133" s="122">
        <f t="shared" si="7"/>
        <v>0.08227070057133141</v>
      </c>
      <c r="I133" s="123"/>
      <c r="J133" s="120">
        <v>0</v>
      </c>
      <c r="K133" s="125"/>
      <c r="L133" s="141">
        <v>0</v>
      </c>
    </row>
    <row r="134" spans="1:12" ht="12.75">
      <c r="A134" s="28"/>
      <c r="B134" s="56" t="s">
        <v>230</v>
      </c>
      <c r="C134" s="121">
        <v>3</v>
      </c>
      <c r="D134" s="121">
        <v>3276</v>
      </c>
      <c r="E134" s="121">
        <v>0</v>
      </c>
      <c r="F134" s="282">
        <f t="shared" si="6"/>
        <v>0.0029929907281697025</v>
      </c>
      <c r="G134" s="283"/>
      <c r="H134" s="122">
        <f t="shared" si="7"/>
        <v>0.0029929907281697025</v>
      </c>
      <c r="I134" s="123"/>
      <c r="J134" s="120">
        <v>0</v>
      </c>
      <c r="K134" s="125"/>
      <c r="L134" s="141">
        <v>0</v>
      </c>
    </row>
    <row r="135" spans="1:12" ht="12.75">
      <c r="A135" s="28"/>
      <c r="B135" s="56" t="s">
        <v>102</v>
      </c>
      <c r="C135" s="121">
        <v>129</v>
      </c>
      <c r="D135" s="121">
        <v>138103</v>
      </c>
      <c r="E135" s="121">
        <v>138103</v>
      </c>
      <c r="F135" s="282">
        <f t="shared" si="6"/>
        <v>0.1261724659744873</v>
      </c>
      <c r="G135" s="283"/>
      <c r="H135" s="122">
        <f t="shared" si="7"/>
        <v>0.1261724659744873</v>
      </c>
      <c r="I135" s="123"/>
      <c r="J135" s="120">
        <v>0</v>
      </c>
      <c r="K135" s="125"/>
      <c r="L135" s="141">
        <v>0</v>
      </c>
    </row>
    <row r="136" spans="1:12" ht="12.75">
      <c r="A136" s="28"/>
      <c r="B136" s="56" t="s">
        <v>32</v>
      </c>
      <c r="C136" s="121">
        <v>827</v>
      </c>
      <c r="D136" s="121">
        <v>360965</v>
      </c>
      <c r="E136" s="121">
        <v>326559</v>
      </c>
      <c r="F136" s="282">
        <f t="shared" si="6"/>
        <v>0.3297817149553653</v>
      </c>
      <c r="G136" s="283"/>
      <c r="H136" s="122">
        <f t="shared" si="7"/>
        <v>0.3297817149553653</v>
      </c>
      <c r="I136" s="123"/>
      <c r="J136" s="120">
        <v>0</v>
      </c>
      <c r="K136" s="125"/>
      <c r="L136" s="141">
        <v>0</v>
      </c>
    </row>
    <row r="137" spans="1:12" ht="12.75">
      <c r="A137" s="50"/>
      <c r="B137" s="49" t="s">
        <v>213</v>
      </c>
      <c r="C137" s="30">
        <f>SUM(C125:C136)</f>
        <v>60849</v>
      </c>
      <c r="D137" s="30">
        <f>SUM(D125:D136)</f>
        <v>15312812</v>
      </c>
      <c r="E137" s="30">
        <f>SUM(E125:E136)</f>
        <v>12679187</v>
      </c>
      <c r="F137" s="280">
        <f t="shared" si="6"/>
        <v>13.989958589195897</v>
      </c>
      <c r="G137" s="281"/>
      <c r="H137" s="31">
        <f t="shared" si="7"/>
        <v>13.989958589195897</v>
      </c>
      <c r="I137" s="126"/>
      <c r="J137" s="142">
        <f>SUM(J125:J135)</f>
        <v>0</v>
      </c>
      <c r="K137" s="128"/>
      <c r="L137" s="143">
        <v>0</v>
      </c>
    </row>
    <row r="138" spans="1:12" ht="12.75">
      <c r="A138" s="50"/>
      <c r="B138" s="49"/>
      <c r="C138" s="30"/>
      <c r="D138" s="30"/>
      <c r="E138" s="30"/>
      <c r="F138" s="284"/>
      <c r="G138" s="285"/>
      <c r="H138" s="190"/>
      <c r="I138" s="126"/>
      <c r="J138" s="142"/>
      <c r="K138" s="128"/>
      <c r="L138" s="143"/>
    </row>
    <row r="139" spans="1:12" ht="12.75">
      <c r="A139" s="50"/>
      <c r="B139" s="49" t="s">
        <v>214</v>
      </c>
      <c r="C139" s="30">
        <f>C103+C137</f>
        <v>61084</v>
      </c>
      <c r="D139" s="30">
        <f>D103+D137</f>
        <v>59411150</v>
      </c>
      <c r="E139" s="30">
        <f>E103+E137</f>
        <v>56735062</v>
      </c>
      <c r="F139" s="280">
        <f>D139*100/109455735</f>
        <v>54.27869996944427</v>
      </c>
      <c r="G139" s="281"/>
      <c r="H139" s="31">
        <f>D139*100/109455735</f>
        <v>54.27869996944427</v>
      </c>
      <c r="I139" s="126"/>
      <c r="J139" s="142">
        <f>J103+J137</f>
        <v>0</v>
      </c>
      <c r="K139" s="128"/>
      <c r="L139" s="143">
        <v>0</v>
      </c>
    </row>
    <row r="140" spans="1:12" ht="12.75">
      <c r="A140" s="40"/>
      <c r="B140" s="41"/>
      <c r="C140" s="57"/>
      <c r="D140" s="57"/>
      <c r="E140" s="57"/>
      <c r="F140" s="244"/>
      <c r="G140" s="246"/>
      <c r="H140" s="191"/>
      <c r="I140" s="156"/>
      <c r="J140" s="17"/>
      <c r="K140" s="157"/>
      <c r="L140" s="158"/>
    </row>
    <row r="141" spans="1:12" ht="12.75">
      <c r="A141" s="40"/>
      <c r="B141" s="41" t="s">
        <v>68</v>
      </c>
      <c r="C141" s="57">
        <f>C70+C139</f>
        <v>61108</v>
      </c>
      <c r="D141" s="57">
        <f>D70+D139</f>
        <v>109455735</v>
      </c>
      <c r="E141" s="57">
        <f>E70+E139</f>
        <v>106779647</v>
      </c>
      <c r="F141" s="280">
        <f>D141*100/109455735</f>
        <v>100</v>
      </c>
      <c r="G141" s="281"/>
      <c r="H141" s="31">
        <f>D141*100/109455735</f>
        <v>100</v>
      </c>
      <c r="I141" s="192"/>
      <c r="J141" s="142">
        <f>J70+J139</f>
        <v>5864670</v>
      </c>
      <c r="K141" s="127"/>
      <c r="L141" s="143">
        <f>J141*100/D141</f>
        <v>5.358028978563801</v>
      </c>
    </row>
    <row r="142" spans="1:12" ht="12.75">
      <c r="A142" s="11" t="s">
        <v>215</v>
      </c>
      <c r="B142" s="58" t="s">
        <v>69</v>
      </c>
      <c r="C142" s="136"/>
      <c r="D142" s="42"/>
      <c r="E142" s="136"/>
      <c r="F142" s="232"/>
      <c r="G142" s="233"/>
      <c r="H142" s="136"/>
      <c r="I142" s="146"/>
      <c r="J142" s="147"/>
      <c r="K142" s="148"/>
      <c r="L142" s="135"/>
    </row>
    <row r="143" spans="1:12" ht="12.75">
      <c r="A143" s="19"/>
      <c r="B143" s="59" t="s">
        <v>70</v>
      </c>
      <c r="C143" s="149"/>
      <c r="D143" s="150"/>
      <c r="E143" s="149"/>
      <c r="F143" s="235"/>
      <c r="G143" s="236"/>
      <c r="H143" s="152"/>
      <c r="I143" s="159"/>
      <c r="J143" s="147"/>
      <c r="K143" s="148"/>
      <c r="L143" s="151"/>
    </row>
    <row r="144" spans="1:12" ht="12.75">
      <c r="A144" s="26">
        <v>1</v>
      </c>
      <c r="B144" s="60" t="s">
        <v>75</v>
      </c>
      <c r="C144" s="149">
        <v>0</v>
      </c>
      <c r="D144" s="150">
        <v>0</v>
      </c>
      <c r="E144" s="149">
        <v>0</v>
      </c>
      <c r="F144" s="282">
        <f>D144*100/109455735</f>
        <v>0</v>
      </c>
      <c r="G144" s="283"/>
      <c r="H144" s="122">
        <f>D144*100/109455735</f>
        <v>0</v>
      </c>
      <c r="I144" s="123"/>
      <c r="J144" s="120">
        <v>0</v>
      </c>
      <c r="K144" s="125"/>
      <c r="L144" s="151">
        <v>0</v>
      </c>
    </row>
    <row r="145" spans="1:12" ht="12.75">
      <c r="A145" s="26">
        <v>2</v>
      </c>
      <c r="B145" s="60" t="s">
        <v>103</v>
      </c>
      <c r="C145" s="149">
        <v>0</v>
      </c>
      <c r="D145" s="150">
        <v>0</v>
      </c>
      <c r="E145" s="149">
        <v>0</v>
      </c>
      <c r="F145" s="282">
        <f>D145*100/109455735</f>
        <v>0</v>
      </c>
      <c r="G145" s="283"/>
      <c r="H145" s="122">
        <f>D145*100/109455735</f>
        <v>0</v>
      </c>
      <c r="I145" s="123"/>
      <c r="J145" s="120">
        <v>0</v>
      </c>
      <c r="K145" s="125"/>
      <c r="L145" s="151">
        <v>0</v>
      </c>
    </row>
    <row r="146" spans="1:12" ht="12.75">
      <c r="A146" s="50"/>
      <c r="B146" s="49" t="s">
        <v>19</v>
      </c>
      <c r="C146" s="30">
        <f>C141+C144+C145</f>
        <v>61108</v>
      </c>
      <c r="D146" s="30">
        <f>D141+D144+D145</f>
        <v>109455735</v>
      </c>
      <c r="E146" s="30">
        <f>E141+E144+E145</f>
        <v>106779647</v>
      </c>
      <c r="F146" s="284" t="s">
        <v>25</v>
      </c>
      <c r="G146" s="285"/>
      <c r="H146" s="31">
        <f>D146*100/109455735</f>
        <v>100</v>
      </c>
      <c r="I146" s="126"/>
      <c r="J146" s="142">
        <f>J141+J144+J145</f>
        <v>5864670</v>
      </c>
      <c r="K146" s="128"/>
      <c r="L146" s="143">
        <f>J146*100/D146</f>
        <v>5.358028978563801</v>
      </c>
    </row>
    <row r="151" spans="1:12" ht="15">
      <c r="A151" s="251" t="s">
        <v>38</v>
      </c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</row>
    <row r="152" spans="1:12" ht="15">
      <c r="A152" s="251" t="s">
        <v>133</v>
      </c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</row>
    <row r="153" spans="1:12" ht="15">
      <c r="A153" s="279" t="s">
        <v>134</v>
      </c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</row>
    <row r="154" spans="1:12" ht="12.75">
      <c r="A154" s="193"/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</row>
    <row r="155" spans="1:12" ht="15">
      <c r="A155" s="9" t="s">
        <v>40</v>
      </c>
      <c r="B155" s="10"/>
      <c r="C155" s="256" t="s">
        <v>225</v>
      </c>
      <c r="D155" s="257"/>
      <c r="E155" s="257"/>
      <c r="F155" s="257"/>
      <c r="G155" s="257"/>
      <c r="H155" s="257"/>
      <c r="I155" s="257"/>
      <c r="J155" s="257"/>
      <c r="K155" s="257"/>
      <c r="L155" s="258"/>
    </row>
    <row r="156" spans="1:12" ht="15">
      <c r="A156" s="9" t="s">
        <v>41</v>
      </c>
      <c r="B156" s="10"/>
      <c r="C156" s="256" t="s">
        <v>226</v>
      </c>
      <c r="D156" s="257"/>
      <c r="E156" s="257"/>
      <c r="F156" s="257"/>
      <c r="G156" s="257"/>
      <c r="H156" s="257"/>
      <c r="I156" s="257"/>
      <c r="J156" s="257"/>
      <c r="K156" s="257"/>
      <c r="L156" s="258"/>
    </row>
    <row r="157" spans="1:12" ht="15">
      <c r="A157" s="9" t="s">
        <v>95</v>
      </c>
      <c r="B157" s="10"/>
      <c r="C157" s="256" t="s">
        <v>96</v>
      </c>
      <c r="D157" s="257"/>
      <c r="E157" s="257"/>
      <c r="F157" s="257"/>
      <c r="G157" s="257"/>
      <c r="H157" s="257"/>
      <c r="I157" s="257"/>
      <c r="J157" s="257"/>
      <c r="K157" s="257"/>
      <c r="L157" s="258"/>
    </row>
    <row r="158" spans="1:12" ht="15">
      <c r="A158" s="9" t="s">
        <v>42</v>
      </c>
      <c r="B158" s="10"/>
      <c r="C158" s="256" t="s">
        <v>224</v>
      </c>
      <c r="D158" s="257"/>
      <c r="E158" s="257"/>
      <c r="F158" s="257"/>
      <c r="G158" s="257"/>
      <c r="H158" s="257"/>
      <c r="I158" s="248"/>
      <c r="J158" s="248"/>
      <c r="K158" s="248"/>
      <c r="L158" s="249"/>
    </row>
    <row r="159" spans="1:12" ht="12.75">
      <c r="A159" s="160" t="s">
        <v>20</v>
      </c>
      <c r="B159" s="160" t="s">
        <v>135</v>
      </c>
      <c r="C159" s="269" t="s">
        <v>136</v>
      </c>
      <c r="D159" s="270"/>
      <c r="E159" s="269" t="s">
        <v>216</v>
      </c>
      <c r="F159" s="278"/>
      <c r="G159" s="270"/>
      <c r="H159" s="269" t="s">
        <v>137</v>
      </c>
      <c r="I159" s="270"/>
      <c r="J159" s="269" t="s">
        <v>138</v>
      </c>
      <c r="K159" s="270"/>
      <c r="L159" s="160" t="s">
        <v>139</v>
      </c>
    </row>
    <row r="160" spans="1:12" ht="12.75">
      <c r="A160" s="67"/>
      <c r="B160" s="67"/>
      <c r="C160" s="161"/>
      <c r="D160" s="162"/>
      <c r="E160" s="161"/>
      <c r="F160" s="163"/>
      <c r="G160" s="162"/>
      <c r="H160" s="66"/>
      <c r="I160" s="68"/>
      <c r="J160" s="259" t="s">
        <v>140</v>
      </c>
      <c r="K160" s="260"/>
      <c r="L160" s="64" t="s">
        <v>141</v>
      </c>
    </row>
    <row r="161" spans="1:12" ht="12.75">
      <c r="A161" s="63"/>
      <c r="B161" s="64"/>
      <c r="C161" s="64" t="s">
        <v>78</v>
      </c>
      <c r="D161" s="64" t="s">
        <v>72</v>
      </c>
      <c r="E161" s="63" t="s">
        <v>79</v>
      </c>
      <c r="F161" s="64" t="s">
        <v>54</v>
      </c>
      <c r="G161" s="64" t="s">
        <v>72</v>
      </c>
      <c r="H161" s="64" t="s">
        <v>5</v>
      </c>
      <c r="I161" s="64" t="s">
        <v>142</v>
      </c>
      <c r="J161" s="62" t="s">
        <v>5</v>
      </c>
      <c r="K161" s="65" t="s">
        <v>143</v>
      </c>
      <c r="L161" s="64" t="s">
        <v>144</v>
      </c>
    </row>
    <row r="162" spans="1:12" ht="12.75">
      <c r="A162" s="63"/>
      <c r="B162" s="64"/>
      <c r="C162" s="64" t="s">
        <v>6</v>
      </c>
      <c r="D162" s="64" t="s">
        <v>73</v>
      </c>
      <c r="E162" s="63"/>
      <c r="F162" s="64" t="s">
        <v>145</v>
      </c>
      <c r="G162" s="64" t="s">
        <v>73</v>
      </c>
      <c r="H162" s="64" t="s">
        <v>146</v>
      </c>
      <c r="I162" s="64" t="s">
        <v>147</v>
      </c>
      <c r="J162" s="64" t="s">
        <v>148</v>
      </c>
      <c r="K162" s="65" t="s">
        <v>149</v>
      </c>
      <c r="L162" s="64" t="s">
        <v>150</v>
      </c>
    </row>
    <row r="163" spans="1:12" ht="12.75">
      <c r="A163" s="63"/>
      <c r="B163" s="64"/>
      <c r="C163" s="64" t="s">
        <v>151</v>
      </c>
      <c r="D163" s="21" t="s">
        <v>152</v>
      </c>
      <c r="E163" s="63"/>
      <c r="F163" s="64" t="s">
        <v>153</v>
      </c>
      <c r="G163" s="21" t="s">
        <v>74</v>
      </c>
      <c r="H163" s="64" t="s">
        <v>151</v>
      </c>
      <c r="I163" s="64" t="s">
        <v>154</v>
      </c>
      <c r="J163" s="64" t="s">
        <v>140</v>
      </c>
      <c r="K163" s="65" t="s">
        <v>148</v>
      </c>
      <c r="L163" s="64" t="s">
        <v>155</v>
      </c>
    </row>
    <row r="164" spans="1:12" ht="12.75">
      <c r="A164" s="63"/>
      <c r="B164" s="64"/>
      <c r="C164" s="64"/>
      <c r="D164" s="164"/>
      <c r="E164" s="63"/>
      <c r="F164" s="64"/>
      <c r="G164" s="64" t="s">
        <v>156</v>
      </c>
      <c r="H164" s="64"/>
      <c r="I164" s="64" t="s">
        <v>157</v>
      </c>
      <c r="J164" s="64" t="s">
        <v>151</v>
      </c>
      <c r="K164" s="65" t="s">
        <v>140</v>
      </c>
      <c r="L164" s="64" t="s">
        <v>158</v>
      </c>
    </row>
    <row r="165" spans="1:12" ht="12.75">
      <c r="A165" s="63"/>
      <c r="B165" s="64"/>
      <c r="C165" s="64"/>
      <c r="D165" s="164"/>
      <c r="E165" s="63"/>
      <c r="F165" s="64"/>
      <c r="G165" s="64" t="s">
        <v>159</v>
      </c>
      <c r="H165" s="64"/>
      <c r="I165" s="64" t="s">
        <v>160</v>
      </c>
      <c r="J165" s="64"/>
      <c r="K165" s="65" t="s">
        <v>160</v>
      </c>
      <c r="L165" s="64" t="s">
        <v>161</v>
      </c>
    </row>
    <row r="166" spans="1:12" ht="12.75">
      <c r="A166" s="63"/>
      <c r="B166" s="64"/>
      <c r="C166" s="64"/>
      <c r="D166" s="164"/>
      <c r="E166" s="63"/>
      <c r="F166" s="64"/>
      <c r="G166" s="64" t="s">
        <v>162</v>
      </c>
      <c r="H166" s="64"/>
      <c r="I166" s="64" t="s">
        <v>163</v>
      </c>
      <c r="J166" s="64"/>
      <c r="K166" s="165" t="s">
        <v>163</v>
      </c>
      <c r="L166" s="64" t="s">
        <v>164</v>
      </c>
    </row>
    <row r="167" spans="1:12" ht="12.75">
      <c r="A167" s="63"/>
      <c r="B167" s="64"/>
      <c r="C167" s="64"/>
      <c r="D167" s="164"/>
      <c r="E167" s="63"/>
      <c r="F167" s="64"/>
      <c r="G167" s="64"/>
      <c r="H167" s="64"/>
      <c r="I167" s="64"/>
      <c r="J167" s="64"/>
      <c r="K167" s="165"/>
      <c r="L167" s="64" t="s">
        <v>165</v>
      </c>
    </row>
    <row r="168" spans="1:12" ht="12.75">
      <c r="A168" s="63"/>
      <c r="B168" s="64"/>
      <c r="C168" s="64"/>
      <c r="D168" s="164"/>
      <c r="E168" s="63"/>
      <c r="F168" s="64" t="s">
        <v>166</v>
      </c>
      <c r="G168" s="64"/>
      <c r="H168" s="64"/>
      <c r="I168" s="64"/>
      <c r="J168" s="64"/>
      <c r="K168" s="165"/>
      <c r="L168" s="64" t="s">
        <v>167</v>
      </c>
    </row>
    <row r="169" spans="1:12" ht="12.75">
      <c r="A169" s="66" t="s">
        <v>57</v>
      </c>
      <c r="B169" s="67" t="s">
        <v>58</v>
      </c>
      <c r="C169" s="67" t="s">
        <v>59</v>
      </c>
      <c r="D169" s="67" t="s">
        <v>60</v>
      </c>
      <c r="E169" s="66" t="s">
        <v>61</v>
      </c>
      <c r="F169" s="67" t="s">
        <v>168</v>
      </c>
      <c r="G169" s="67" t="s">
        <v>63</v>
      </c>
      <c r="H169" s="67" t="s">
        <v>64</v>
      </c>
      <c r="I169" s="67" t="s">
        <v>169</v>
      </c>
      <c r="J169" s="67" t="s">
        <v>170</v>
      </c>
      <c r="K169" s="69" t="s">
        <v>171</v>
      </c>
      <c r="L169" s="67" t="s">
        <v>172</v>
      </c>
    </row>
    <row r="170" spans="1:12" ht="12.75">
      <c r="A170" s="61" t="s">
        <v>195</v>
      </c>
      <c r="B170" s="70" t="s">
        <v>75</v>
      </c>
      <c r="C170" s="271"/>
      <c r="D170" s="271"/>
      <c r="E170" s="271"/>
      <c r="F170" s="271"/>
      <c r="G170" s="271"/>
      <c r="H170" s="71"/>
      <c r="I170" s="71"/>
      <c r="J170" s="72"/>
      <c r="K170" s="72"/>
      <c r="L170" s="73"/>
    </row>
    <row r="171" spans="1:12" ht="12.75">
      <c r="A171" s="66" t="s">
        <v>217</v>
      </c>
      <c r="B171" s="166" t="s">
        <v>173</v>
      </c>
      <c r="C171" s="261"/>
      <c r="D171" s="261"/>
      <c r="E171" s="261"/>
      <c r="F171" s="261"/>
      <c r="G171" s="261"/>
      <c r="H171" s="74"/>
      <c r="I171" s="74"/>
      <c r="J171" s="75"/>
      <c r="K171" s="75"/>
      <c r="L171" s="76"/>
    </row>
    <row r="172" spans="1:12" ht="12.75">
      <c r="A172" s="77">
        <v>1</v>
      </c>
      <c r="B172" s="78" t="s">
        <v>30</v>
      </c>
      <c r="C172" s="167">
        <v>36288</v>
      </c>
      <c r="D172" s="194">
        <f>C172*100/109455735</f>
        <v>0.033153128065879785</v>
      </c>
      <c r="E172" s="80">
        <v>0</v>
      </c>
      <c r="F172" s="81">
        <v>0</v>
      </c>
      <c r="G172" s="79">
        <v>0</v>
      </c>
      <c r="H172" s="80">
        <v>0</v>
      </c>
      <c r="I172" s="81">
        <v>0</v>
      </c>
      <c r="J172" s="80">
        <v>0</v>
      </c>
      <c r="K172" s="81">
        <v>0</v>
      </c>
      <c r="L172" s="194">
        <f>C172*100/109455735</f>
        <v>0.033153128065879785</v>
      </c>
    </row>
    <row r="173" spans="1:12" ht="12.75">
      <c r="A173" s="77">
        <v>2</v>
      </c>
      <c r="B173" s="78" t="s">
        <v>94</v>
      </c>
      <c r="C173" s="167">
        <v>11818</v>
      </c>
      <c r="D173" s="194">
        <f>C173*100/109455735</f>
        <v>0.010797058737945526</v>
      </c>
      <c r="E173" s="80">
        <v>0</v>
      </c>
      <c r="F173" s="81">
        <v>0</v>
      </c>
      <c r="G173" s="79">
        <v>0</v>
      </c>
      <c r="H173" s="80">
        <v>0</v>
      </c>
      <c r="I173" s="81">
        <v>0</v>
      </c>
      <c r="J173" s="80">
        <v>0</v>
      </c>
      <c r="K173" s="81">
        <v>0</v>
      </c>
      <c r="L173" s="194">
        <f>C173*100/109455735</f>
        <v>0.010797058737945526</v>
      </c>
    </row>
    <row r="174" spans="1:12" ht="12.75">
      <c r="A174" s="77"/>
      <c r="B174" s="78" t="s">
        <v>231</v>
      </c>
      <c r="C174" s="167">
        <v>43200</v>
      </c>
      <c r="D174" s="194">
        <f>C174*100/109455735</f>
        <v>0.039468009602237834</v>
      </c>
      <c r="E174" s="80">
        <v>0</v>
      </c>
      <c r="F174" s="81">
        <v>0</v>
      </c>
      <c r="G174" s="79">
        <v>0</v>
      </c>
      <c r="H174" s="80">
        <v>0</v>
      </c>
      <c r="I174" s="81">
        <v>0</v>
      </c>
      <c r="J174" s="80">
        <v>0</v>
      </c>
      <c r="K174" s="81">
        <v>0</v>
      </c>
      <c r="L174" s="194">
        <f>C174*100/109455735</f>
        <v>0.039468009602237834</v>
      </c>
    </row>
    <row r="175" spans="1:12" ht="12.75">
      <c r="A175" s="77">
        <v>3</v>
      </c>
      <c r="B175" s="82" t="s">
        <v>232</v>
      </c>
      <c r="C175" s="167">
        <v>7272</v>
      </c>
      <c r="D175" s="194">
        <f>C175*100/109455735</f>
        <v>0.006643781616376703</v>
      </c>
      <c r="E175" s="80">
        <v>0</v>
      </c>
      <c r="F175" s="81">
        <v>0</v>
      </c>
      <c r="G175" s="79">
        <v>0</v>
      </c>
      <c r="H175" s="80">
        <v>0</v>
      </c>
      <c r="I175" s="81">
        <v>0</v>
      </c>
      <c r="J175" s="80">
        <v>0</v>
      </c>
      <c r="K175" s="81">
        <v>0</v>
      </c>
      <c r="L175" s="194">
        <f>C175*100/109455735</f>
        <v>0.006643781616376703</v>
      </c>
    </row>
    <row r="176" spans="1:12" ht="12.75">
      <c r="A176" s="77"/>
      <c r="B176" s="94" t="s">
        <v>34</v>
      </c>
      <c r="C176" s="168">
        <f>SUM(C172:C175)</f>
        <v>98578</v>
      </c>
      <c r="D176" s="195">
        <f>C176*100/109455735</f>
        <v>0.09006197802243984</v>
      </c>
      <c r="E176" s="85">
        <f>SUM(E172:E175)</f>
        <v>0</v>
      </c>
      <c r="F176" s="86">
        <f>SUM(F172:F175)</f>
        <v>0</v>
      </c>
      <c r="G176" s="84">
        <f>SUM(G172:G175)</f>
        <v>0</v>
      </c>
      <c r="H176" s="85">
        <v>0</v>
      </c>
      <c r="I176" s="86">
        <v>0</v>
      </c>
      <c r="J176" s="85">
        <v>0</v>
      </c>
      <c r="K176" s="86">
        <v>0</v>
      </c>
      <c r="L176" s="195">
        <f>C176*100/109455735</f>
        <v>0.09006197802243984</v>
      </c>
    </row>
    <row r="177" spans="1:12" ht="12.75">
      <c r="A177" s="63" t="s">
        <v>233</v>
      </c>
      <c r="B177" s="93" t="s">
        <v>174</v>
      </c>
      <c r="C177" s="196"/>
      <c r="D177" s="196"/>
      <c r="E177" s="197"/>
      <c r="F177" s="198"/>
      <c r="G177" s="199"/>
      <c r="H177" s="197"/>
      <c r="I177" s="198"/>
      <c r="J177" s="197"/>
      <c r="K177" s="198"/>
      <c r="L177" s="200"/>
    </row>
    <row r="178" spans="1:12" ht="12.75">
      <c r="A178" s="77">
        <v>4</v>
      </c>
      <c r="B178" s="78" t="s">
        <v>234</v>
      </c>
      <c r="C178" s="167">
        <v>11660946</v>
      </c>
      <c r="D178" s="194">
        <f>C178*100/109455735</f>
        <v>10.653572423592058</v>
      </c>
      <c r="E178" s="80">
        <v>1940570</v>
      </c>
      <c r="F178" s="81">
        <f>E178*100/11649946</f>
        <v>16.657330428827738</v>
      </c>
      <c r="G178" s="79">
        <f>E178*100/109455735</f>
        <v>1.7729267452271915</v>
      </c>
      <c r="H178" s="80">
        <v>0</v>
      </c>
      <c r="I178" s="81">
        <v>0</v>
      </c>
      <c r="J178" s="80">
        <v>0</v>
      </c>
      <c r="K178" s="81">
        <v>0</v>
      </c>
      <c r="L178" s="194">
        <f>C178*100/109455735</f>
        <v>10.653572423592058</v>
      </c>
    </row>
    <row r="179" spans="1:12" ht="12.75">
      <c r="A179" s="77">
        <v>5</v>
      </c>
      <c r="B179" s="78" t="s">
        <v>235</v>
      </c>
      <c r="C179" s="167">
        <v>5898725</v>
      </c>
      <c r="D179" s="194">
        <f>C179*100/109455735</f>
        <v>5.389142012522231</v>
      </c>
      <c r="E179" s="80">
        <v>1450000</v>
      </c>
      <c r="F179" s="81">
        <f>E179*100/5898725</f>
        <v>24.581583308257294</v>
      </c>
      <c r="G179" s="79">
        <f>E179*100/109455735</f>
        <v>1.324736433408446</v>
      </c>
      <c r="H179" s="80">
        <v>0</v>
      </c>
      <c r="I179" s="81">
        <v>0</v>
      </c>
      <c r="J179" s="80">
        <v>0</v>
      </c>
      <c r="K179" s="81">
        <v>0</v>
      </c>
      <c r="L179" s="194">
        <f>C179*100/109455735</f>
        <v>5.389142012522231</v>
      </c>
    </row>
    <row r="180" spans="1:12" ht="12.75">
      <c r="A180" s="77">
        <v>6</v>
      </c>
      <c r="B180" s="78" t="s">
        <v>236</v>
      </c>
      <c r="C180" s="167">
        <v>3971108</v>
      </c>
      <c r="D180" s="194">
        <f>C180*100/109455735</f>
        <v>3.628049274896377</v>
      </c>
      <c r="E180" s="80">
        <v>1574100</v>
      </c>
      <c r="F180" s="81">
        <f>E180*100/3971108</f>
        <v>39.6388111328123</v>
      </c>
      <c r="G180" s="79">
        <f>E180*100/109455735</f>
        <v>1.4381155998815411</v>
      </c>
      <c r="H180" s="80">
        <v>0</v>
      </c>
      <c r="I180" s="81">
        <v>0</v>
      </c>
      <c r="J180" s="80">
        <v>0</v>
      </c>
      <c r="K180" s="81">
        <v>0</v>
      </c>
      <c r="L180" s="194">
        <f>C180*100/109455735</f>
        <v>3.628049274896377</v>
      </c>
    </row>
    <row r="181" spans="1:12" ht="12.75">
      <c r="A181" s="77">
        <v>7</v>
      </c>
      <c r="B181" s="78" t="s">
        <v>237</v>
      </c>
      <c r="C181" s="167">
        <v>995989</v>
      </c>
      <c r="D181" s="194">
        <f>C181*100/109455735</f>
        <v>0.9099468383269274</v>
      </c>
      <c r="E181" s="80">
        <v>900000</v>
      </c>
      <c r="F181" s="81">
        <f>E181*100/995989</f>
        <v>90.3624437619291</v>
      </c>
      <c r="G181" s="79">
        <f>E181*100/109455735</f>
        <v>0.8222502000466216</v>
      </c>
      <c r="H181" s="80">
        <v>0</v>
      </c>
      <c r="I181" s="81">
        <v>0</v>
      </c>
      <c r="J181" s="80">
        <v>0</v>
      </c>
      <c r="K181" s="81">
        <v>0</v>
      </c>
      <c r="L181" s="194">
        <f>C181*100/109455735</f>
        <v>0.9099468383269274</v>
      </c>
    </row>
    <row r="182" spans="1:12" ht="12.75">
      <c r="A182" s="77"/>
      <c r="B182" s="94" t="s">
        <v>34</v>
      </c>
      <c r="C182" s="168">
        <f>SUM(C178:C181)</f>
        <v>22526768</v>
      </c>
      <c r="D182" s="195">
        <f>C182*100/109455735</f>
        <v>20.580710549337592</v>
      </c>
      <c r="E182" s="85">
        <f>SUM(E178:E181)</f>
        <v>5864670</v>
      </c>
      <c r="F182" s="86">
        <f>E182*100/22515768</f>
        <v>26.046946300032936</v>
      </c>
      <c r="G182" s="84">
        <f>E182*100/109455735</f>
        <v>5.358028978563801</v>
      </c>
      <c r="H182" s="80">
        <v>0</v>
      </c>
      <c r="I182" s="81">
        <v>0</v>
      </c>
      <c r="J182" s="80">
        <v>0</v>
      </c>
      <c r="K182" s="81">
        <v>0</v>
      </c>
      <c r="L182" s="195">
        <f>C182*100/109455735</f>
        <v>20.580710549337592</v>
      </c>
    </row>
    <row r="183" spans="1:12" ht="12.75">
      <c r="A183" s="77"/>
      <c r="B183" s="78"/>
      <c r="C183" s="167"/>
      <c r="D183" s="194"/>
      <c r="E183" s="80"/>
      <c r="F183" s="81"/>
      <c r="G183" s="79"/>
      <c r="H183" s="80"/>
      <c r="I183" s="81"/>
      <c r="J183" s="80"/>
      <c r="K183" s="81"/>
      <c r="L183" s="194"/>
    </row>
    <row r="184" spans="1:12" ht="12.75">
      <c r="A184" s="77">
        <v>8</v>
      </c>
      <c r="B184" s="78" t="s">
        <v>238</v>
      </c>
      <c r="C184" s="167">
        <v>129927</v>
      </c>
      <c r="D184" s="194">
        <f aca="true" t="shared" si="8" ref="D184:D190">C184*100/109455735</f>
        <v>0.11870277971273045</v>
      </c>
      <c r="E184" s="80">
        <v>0</v>
      </c>
      <c r="F184" s="81">
        <v>0</v>
      </c>
      <c r="G184" s="79">
        <v>0</v>
      </c>
      <c r="H184" s="80">
        <v>0</v>
      </c>
      <c r="I184" s="81">
        <v>0</v>
      </c>
      <c r="J184" s="80">
        <v>0</v>
      </c>
      <c r="K184" s="81">
        <v>0</v>
      </c>
      <c r="L184" s="194">
        <f aca="true" t="shared" si="9" ref="L184:L190">C184*100/109455735</f>
        <v>0.11870277971273045</v>
      </c>
    </row>
    <row r="185" spans="1:12" ht="12.75">
      <c r="A185" s="77">
        <v>9</v>
      </c>
      <c r="B185" s="78" t="s">
        <v>239</v>
      </c>
      <c r="C185" s="167">
        <v>56710</v>
      </c>
      <c r="D185" s="194">
        <f t="shared" si="8"/>
        <v>0.05181089871627101</v>
      </c>
      <c r="E185" s="80">
        <v>0</v>
      </c>
      <c r="F185" s="81">
        <v>0</v>
      </c>
      <c r="G185" s="79">
        <v>0</v>
      </c>
      <c r="H185" s="80">
        <v>0</v>
      </c>
      <c r="I185" s="81">
        <v>0</v>
      </c>
      <c r="J185" s="80">
        <v>0</v>
      </c>
      <c r="K185" s="81">
        <v>0</v>
      </c>
      <c r="L185" s="194">
        <f t="shared" si="9"/>
        <v>0.05181089871627101</v>
      </c>
    </row>
    <row r="186" spans="1:12" ht="12.75">
      <c r="A186" s="77">
        <v>10</v>
      </c>
      <c r="B186" s="78" t="s">
        <v>240</v>
      </c>
      <c r="C186" s="167">
        <v>66666</v>
      </c>
      <c r="D186" s="194">
        <f t="shared" si="8"/>
        <v>0.060906813151453416</v>
      </c>
      <c r="E186" s="80">
        <v>0</v>
      </c>
      <c r="F186" s="81">
        <v>0</v>
      </c>
      <c r="G186" s="79">
        <v>0</v>
      </c>
      <c r="H186" s="80">
        <v>0</v>
      </c>
      <c r="I186" s="81">
        <v>0</v>
      </c>
      <c r="J186" s="80">
        <v>0</v>
      </c>
      <c r="K186" s="81">
        <v>0</v>
      </c>
      <c r="L186" s="194">
        <f t="shared" si="9"/>
        <v>0.060906813151453416</v>
      </c>
    </row>
    <row r="187" spans="1:12" ht="12.75">
      <c r="A187" s="77">
        <v>11</v>
      </c>
      <c r="B187" s="78" t="s">
        <v>241</v>
      </c>
      <c r="C187" s="167">
        <v>10000</v>
      </c>
      <c r="D187" s="194">
        <f t="shared" si="8"/>
        <v>0.00913611333385135</v>
      </c>
      <c r="E187" s="80">
        <v>0</v>
      </c>
      <c r="F187" s="81">
        <v>0</v>
      </c>
      <c r="G187" s="79">
        <v>0</v>
      </c>
      <c r="H187" s="80">
        <v>0</v>
      </c>
      <c r="I187" s="81">
        <v>0</v>
      </c>
      <c r="J187" s="80">
        <v>0</v>
      </c>
      <c r="K187" s="81">
        <v>0</v>
      </c>
      <c r="L187" s="194">
        <f t="shared" si="9"/>
        <v>0.00913611333385135</v>
      </c>
    </row>
    <row r="188" spans="1:12" ht="12.75">
      <c r="A188" s="77">
        <v>12</v>
      </c>
      <c r="B188" s="78" t="s">
        <v>242</v>
      </c>
      <c r="C188" s="167">
        <v>3030</v>
      </c>
      <c r="D188" s="194">
        <f t="shared" si="8"/>
        <v>0.002768242340156959</v>
      </c>
      <c r="E188" s="80">
        <v>0</v>
      </c>
      <c r="F188" s="81">
        <v>0</v>
      </c>
      <c r="G188" s="79">
        <v>0</v>
      </c>
      <c r="H188" s="80">
        <v>0</v>
      </c>
      <c r="I188" s="81">
        <v>0</v>
      </c>
      <c r="J188" s="80">
        <v>0</v>
      </c>
      <c r="K188" s="81">
        <v>0</v>
      </c>
      <c r="L188" s="194">
        <f t="shared" si="9"/>
        <v>0.002768242340156959</v>
      </c>
    </row>
    <row r="189" spans="1:12" ht="12.75">
      <c r="A189" s="77">
        <v>13</v>
      </c>
      <c r="B189" s="78" t="s">
        <v>243</v>
      </c>
      <c r="C189" s="167">
        <v>40</v>
      </c>
      <c r="D189" s="194">
        <f t="shared" si="8"/>
        <v>3.65444533354054E-05</v>
      </c>
      <c r="E189" s="80">
        <v>0</v>
      </c>
      <c r="F189" s="81">
        <v>0</v>
      </c>
      <c r="G189" s="79">
        <v>0</v>
      </c>
      <c r="H189" s="80">
        <v>0</v>
      </c>
      <c r="I189" s="81">
        <v>0</v>
      </c>
      <c r="J189" s="80">
        <v>0</v>
      </c>
      <c r="K189" s="81">
        <v>0</v>
      </c>
      <c r="L189" s="194">
        <f t="shared" si="9"/>
        <v>3.65444533354054E-05</v>
      </c>
    </row>
    <row r="190" spans="1:12" ht="12.75">
      <c r="A190" s="77"/>
      <c r="B190" s="94" t="s">
        <v>34</v>
      </c>
      <c r="C190" s="168">
        <f>SUM(C184:C189)</f>
        <v>266373</v>
      </c>
      <c r="D190" s="195">
        <f t="shared" si="8"/>
        <v>0.24336139170779858</v>
      </c>
      <c r="E190" s="85">
        <f>SUM(E186:E189)</f>
        <v>0</v>
      </c>
      <c r="F190" s="86">
        <f>SUM(F186:F189)</f>
        <v>0</v>
      </c>
      <c r="G190" s="84">
        <f>SUM(G186:G189)</f>
        <v>0</v>
      </c>
      <c r="H190" s="85">
        <v>0</v>
      </c>
      <c r="I190" s="86">
        <v>0</v>
      </c>
      <c r="J190" s="85">
        <v>0</v>
      </c>
      <c r="K190" s="86">
        <v>0</v>
      </c>
      <c r="L190" s="195">
        <f t="shared" si="9"/>
        <v>0.24336139170779858</v>
      </c>
    </row>
    <row r="191" spans="1:12" ht="12.75">
      <c r="A191" s="61"/>
      <c r="B191" s="87" t="s">
        <v>244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201"/>
    </row>
    <row r="192" spans="1:12" ht="12.75">
      <c r="A192" s="63" t="s">
        <v>233</v>
      </c>
      <c r="B192" s="93" t="s">
        <v>174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202"/>
    </row>
    <row r="193" spans="1:12" ht="12.75">
      <c r="A193" s="77">
        <v>14</v>
      </c>
      <c r="B193" s="82" t="s">
        <v>245</v>
      </c>
      <c r="C193" s="80">
        <v>85366</v>
      </c>
      <c r="D193" s="194">
        <f>C193*100/109455735</f>
        <v>0.07799134508575545</v>
      </c>
      <c r="E193" s="80">
        <v>0</v>
      </c>
      <c r="F193" s="81">
        <v>0</v>
      </c>
      <c r="G193" s="203">
        <v>0</v>
      </c>
      <c r="H193" s="80">
        <v>0</v>
      </c>
      <c r="I193" s="81">
        <v>0</v>
      </c>
      <c r="J193" s="80">
        <v>0</v>
      </c>
      <c r="K193" s="81">
        <v>0</v>
      </c>
      <c r="L193" s="194">
        <f>C193*100/109455735</f>
        <v>0.07799134508575545</v>
      </c>
    </row>
    <row r="194" spans="1:12" ht="12.75">
      <c r="A194" s="66" t="s">
        <v>218</v>
      </c>
      <c r="B194" s="169" t="s">
        <v>219</v>
      </c>
      <c r="C194" s="204"/>
      <c r="D194" s="204"/>
      <c r="E194" s="204"/>
      <c r="F194" s="205"/>
      <c r="G194" s="206"/>
      <c r="H194" s="204"/>
      <c r="I194" s="205"/>
      <c r="J194" s="204"/>
      <c r="K194" s="205"/>
      <c r="L194" s="200"/>
    </row>
    <row r="195" spans="1:12" ht="12.75">
      <c r="A195" s="207">
        <v>15</v>
      </c>
      <c r="B195" s="208" t="s">
        <v>246</v>
      </c>
      <c r="C195" s="88"/>
      <c r="D195" s="208"/>
      <c r="E195" s="209"/>
      <c r="F195" s="198"/>
      <c r="G195" s="210"/>
      <c r="H195" s="209"/>
      <c r="I195" s="198"/>
      <c r="J195" s="209"/>
      <c r="K195" s="211"/>
      <c r="L195" s="212"/>
    </row>
    <row r="196" spans="1:12" ht="12.75">
      <c r="A196" s="213"/>
      <c r="B196" s="214" t="s">
        <v>247</v>
      </c>
      <c r="C196" s="88">
        <v>27067500</v>
      </c>
      <c r="D196" s="215">
        <f>C196*100/109455735</f>
        <v>24.729174766402146</v>
      </c>
      <c r="E196" s="216">
        <v>0</v>
      </c>
      <c r="F196" s="205">
        <v>0</v>
      </c>
      <c r="G196" s="215">
        <v>0</v>
      </c>
      <c r="H196" s="216">
        <v>0</v>
      </c>
      <c r="I196" s="205">
        <v>0</v>
      </c>
      <c r="J196" s="216">
        <v>0</v>
      </c>
      <c r="K196" s="217">
        <v>0</v>
      </c>
      <c r="L196" s="218">
        <f>C196*100/109455735</f>
        <v>24.729174766402146</v>
      </c>
    </row>
    <row r="197" spans="1:12" ht="12.75">
      <c r="A197" s="219"/>
      <c r="B197" s="83" t="s">
        <v>34</v>
      </c>
      <c r="C197" s="220">
        <f>SUM(C193:C196)</f>
        <v>27152866</v>
      </c>
      <c r="D197" s="195">
        <f>C197*100/109455735</f>
        <v>24.8071661114879</v>
      </c>
      <c r="E197" s="85">
        <v>0</v>
      </c>
      <c r="F197" s="86">
        <v>0</v>
      </c>
      <c r="G197" s="84">
        <v>0</v>
      </c>
      <c r="H197" s="85">
        <v>0</v>
      </c>
      <c r="I197" s="86">
        <v>0</v>
      </c>
      <c r="J197" s="85">
        <v>0</v>
      </c>
      <c r="K197" s="86">
        <v>0</v>
      </c>
      <c r="L197" s="194">
        <f>C197*100/109455735</f>
        <v>24.8071661114879</v>
      </c>
    </row>
    <row r="198" spans="1:12" ht="12.75">
      <c r="A198" s="78"/>
      <c r="B198" s="83" t="s">
        <v>31</v>
      </c>
      <c r="C198" s="89">
        <f>C176+C182+C190+C197</f>
        <v>50044585</v>
      </c>
      <c r="D198" s="195">
        <f>C198*100/109455735</f>
        <v>45.72130003055573</v>
      </c>
      <c r="E198" s="89">
        <f>E176+E182+E190+E197</f>
        <v>5864670</v>
      </c>
      <c r="F198" s="86">
        <f>E198*100/C198</f>
        <v>11.71889026555021</v>
      </c>
      <c r="G198" s="91">
        <f>E198*100/109455735</f>
        <v>5.358028978563801</v>
      </c>
      <c r="H198" s="89">
        <v>0</v>
      </c>
      <c r="I198" s="90">
        <v>0</v>
      </c>
      <c r="J198" s="89">
        <v>0</v>
      </c>
      <c r="K198" s="91">
        <v>0</v>
      </c>
      <c r="L198" s="195">
        <f>C198*100/109455735</f>
        <v>45.72130003055573</v>
      </c>
    </row>
    <row r="199" spans="1:12" ht="12.75">
      <c r="A199" s="170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55"/>
    </row>
    <row r="202" spans="1:12" ht="15">
      <c r="A202" s="251" t="s">
        <v>38</v>
      </c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</row>
    <row r="203" spans="1:12" ht="14.25">
      <c r="A203" s="109"/>
      <c r="B203" s="109"/>
      <c r="C203" s="109"/>
      <c r="D203" s="109"/>
      <c r="E203" s="109"/>
      <c r="F203" s="109"/>
      <c r="G203" s="109"/>
      <c r="H203" s="109"/>
      <c r="I203" s="109"/>
      <c r="J203" s="145"/>
      <c r="K203" s="145"/>
      <c r="L203" s="145"/>
    </row>
    <row r="204" spans="1:12" ht="12.75">
      <c r="A204" s="240" t="s">
        <v>175</v>
      </c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</row>
    <row r="205" spans="1:12" ht="12.75">
      <c r="A205" s="274" t="s">
        <v>176</v>
      </c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</row>
    <row r="206" spans="1:12" ht="12.75">
      <c r="A206" s="193"/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</row>
    <row r="207" spans="1:12" ht="15">
      <c r="A207" s="9" t="s">
        <v>40</v>
      </c>
      <c r="B207" s="9"/>
      <c r="C207" s="257" t="s">
        <v>225</v>
      </c>
      <c r="D207" s="257"/>
      <c r="E207" s="257"/>
      <c r="F207" s="257"/>
      <c r="G207" s="257"/>
      <c r="H207" s="257"/>
      <c r="I207" s="257"/>
      <c r="J207" s="257"/>
      <c r="K207" s="257"/>
      <c r="L207" s="258"/>
    </row>
    <row r="208" spans="1:12" ht="15">
      <c r="A208" s="221" t="s">
        <v>41</v>
      </c>
      <c r="B208" s="221"/>
      <c r="C208" s="275" t="s">
        <v>226</v>
      </c>
      <c r="D208" s="276"/>
      <c r="E208" s="276"/>
      <c r="F208" s="276"/>
      <c r="G208" s="276"/>
      <c r="H208" s="276"/>
      <c r="I208" s="276"/>
      <c r="J208" s="276"/>
      <c r="K208" s="276"/>
      <c r="L208" s="277"/>
    </row>
    <row r="209" spans="1:12" ht="15">
      <c r="A209" s="9" t="s">
        <v>95</v>
      </c>
      <c r="B209" s="9"/>
      <c r="C209" s="256" t="s">
        <v>96</v>
      </c>
      <c r="D209" s="257"/>
      <c r="E209" s="257"/>
      <c r="F209" s="257"/>
      <c r="G209" s="257"/>
      <c r="H209" s="257"/>
      <c r="I209" s="257"/>
      <c r="J209" s="257"/>
      <c r="K209" s="257"/>
      <c r="L209" s="258"/>
    </row>
    <row r="210" spans="1:12" ht="15">
      <c r="A210" s="9" t="s">
        <v>42</v>
      </c>
      <c r="B210" s="9"/>
      <c r="C210" s="256" t="s">
        <v>224</v>
      </c>
      <c r="D210" s="257"/>
      <c r="E210" s="257"/>
      <c r="F210" s="257"/>
      <c r="G210" s="257"/>
      <c r="H210" s="257"/>
      <c r="I210" s="248"/>
      <c r="J210" s="248"/>
      <c r="K210" s="248"/>
      <c r="L210" s="249"/>
    </row>
    <row r="211" spans="1:12" ht="12.75">
      <c r="A211" s="222" t="s">
        <v>76</v>
      </c>
      <c r="B211" s="61" t="s">
        <v>77</v>
      </c>
      <c r="C211" s="62" t="s">
        <v>78</v>
      </c>
      <c r="D211" s="267" t="s">
        <v>177</v>
      </c>
      <c r="E211" s="268"/>
      <c r="F211" s="269" t="s">
        <v>137</v>
      </c>
      <c r="G211" s="270"/>
      <c r="H211" s="269" t="s">
        <v>138</v>
      </c>
      <c r="I211" s="270"/>
      <c r="J211" s="267" t="s">
        <v>178</v>
      </c>
      <c r="K211" s="271"/>
      <c r="L211" s="268"/>
    </row>
    <row r="212" spans="1:12" ht="12.75">
      <c r="A212" s="63" t="s">
        <v>79</v>
      </c>
      <c r="B212" s="172"/>
      <c r="C212" s="64" t="s">
        <v>6</v>
      </c>
      <c r="D212" s="264" t="s">
        <v>179</v>
      </c>
      <c r="E212" s="265"/>
      <c r="F212" s="66"/>
      <c r="G212" s="68"/>
      <c r="H212" s="259" t="s">
        <v>140</v>
      </c>
      <c r="I212" s="260"/>
      <c r="J212" s="264" t="s">
        <v>180</v>
      </c>
      <c r="K212" s="266"/>
      <c r="L212" s="265"/>
    </row>
    <row r="213" spans="1:12" ht="12.75">
      <c r="A213" s="63"/>
      <c r="B213" s="172"/>
      <c r="C213" s="64" t="s">
        <v>151</v>
      </c>
      <c r="D213" s="264" t="s">
        <v>181</v>
      </c>
      <c r="E213" s="265"/>
      <c r="F213" s="64" t="s">
        <v>5</v>
      </c>
      <c r="G213" s="64" t="s">
        <v>142</v>
      </c>
      <c r="H213" s="62" t="s">
        <v>5</v>
      </c>
      <c r="I213" s="65" t="s">
        <v>182</v>
      </c>
      <c r="J213" s="264" t="s">
        <v>183</v>
      </c>
      <c r="K213" s="266"/>
      <c r="L213" s="265"/>
    </row>
    <row r="214" spans="1:12" ht="12.75">
      <c r="A214" s="63"/>
      <c r="B214" s="172"/>
      <c r="C214" s="64"/>
      <c r="D214" s="264" t="s">
        <v>184</v>
      </c>
      <c r="E214" s="265"/>
      <c r="F214" s="64" t="s">
        <v>146</v>
      </c>
      <c r="G214" s="64" t="s">
        <v>147</v>
      </c>
      <c r="H214" s="64" t="s">
        <v>148</v>
      </c>
      <c r="I214" s="65" t="s">
        <v>154</v>
      </c>
      <c r="J214" s="264" t="s">
        <v>185</v>
      </c>
      <c r="K214" s="266"/>
      <c r="L214" s="265"/>
    </row>
    <row r="215" spans="1:12" ht="12.75">
      <c r="A215" s="63"/>
      <c r="B215" s="172"/>
      <c r="C215" s="64"/>
      <c r="D215" s="264" t="s">
        <v>186</v>
      </c>
      <c r="E215" s="265"/>
      <c r="F215" s="64" t="s">
        <v>151</v>
      </c>
      <c r="G215" s="64" t="s">
        <v>154</v>
      </c>
      <c r="H215" s="64" t="s">
        <v>140</v>
      </c>
      <c r="I215" s="65" t="s">
        <v>148</v>
      </c>
      <c r="J215" s="264" t="s">
        <v>187</v>
      </c>
      <c r="K215" s="266"/>
      <c r="L215" s="265"/>
    </row>
    <row r="216" spans="1:12" ht="12.75">
      <c r="A216" s="63"/>
      <c r="B216" s="172"/>
      <c r="C216" s="64"/>
      <c r="D216" s="264" t="s">
        <v>188</v>
      </c>
      <c r="E216" s="265"/>
      <c r="F216" s="64"/>
      <c r="G216" s="64" t="s">
        <v>157</v>
      </c>
      <c r="H216" s="64" t="s">
        <v>151</v>
      </c>
      <c r="I216" s="65" t="s">
        <v>140</v>
      </c>
      <c r="J216" s="264" t="s">
        <v>167</v>
      </c>
      <c r="K216" s="266"/>
      <c r="L216" s="265"/>
    </row>
    <row r="217" spans="1:12" ht="12.75">
      <c r="A217" s="63"/>
      <c r="B217" s="172"/>
      <c r="C217" s="64"/>
      <c r="D217" s="264"/>
      <c r="E217" s="265"/>
      <c r="F217" s="64"/>
      <c r="G217" s="64" t="s">
        <v>160</v>
      </c>
      <c r="H217" s="64"/>
      <c r="I217" s="65" t="s">
        <v>160</v>
      </c>
      <c r="J217" s="264"/>
      <c r="K217" s="266"/>
      <c r="L217" s="265"/>
    </row>
    <row r="218" spans="1:12" ht="12.75">
      <c r="A218" s="173"/>
      <c r="B218" s="173"/>
      <c r="C218" s="67"/>
      <c r="D218" s="259"/>
      <c r="E218" s="260"/>
      <c r="F218" s="64"/>
      <c r="G218" s="64" t="s">
        <v>163</v>
      </c>
      <c r="H218" s="64"/>
      <c r="I218" s="165" t="s">
        <v>163</v>
      </c>
      <c r="J218" s="264"/>
      <c r="K218" s="266"/>
      <c r="L218" s="265"/>
    </row>
    <row r="219" spans="1:12" ht="12.75">
      <c r="A219" s="223">
        <v>1</v>
      </c>
      <c r="B219" s="224" t="s">
        <v>248</v>
      </c>
      <c r="C219" s="80">
        <v>4779230</v>
      </c>
      <c r="D219" s="174">
        <f>C219*100/109455735</f>
        <v>4.366358692854239</v>
      </c>
      <c r="E219" s="175"/>
      <c r="F219" s="80">
        <v>0</v>
      </c>
      <c r="G219" s="174">
        <v>0</v>
      </c>
      <c r="H219" s="80">
        <v>0</v>
      </c>
      <c r="I219" s="174">
        <v>0</v>
      </c>
      <c r="J219" s="225"/>
      <c r="K219" s="79">
        <f>C219*100/109455735</f>
        <v>4.366358692854239</v>
      </c>
      <c r="L219" s="226"/>
    </row>
    <row r="220" spans="1:12" ht="12.75">
      <c r="A220" s="223">
        <v>2</v>
      </c>
      <c r="B220" s="225" t="s">
        <v>249</v>
      </c>
      <c r="C220" s="80">
        <v>3401053</v>
      </c>
      <c r="D220" s="174">
        <f>C220*100/109455735</f>
        <v>3.107240566243514</v>
      </c>
      <c r="E220" s="175"/>
      <c r="F220" s="80">
        <v>0</v>
      </c>
      <c r="G220" s="174">
        <v>0</v>
      </c>
      <c r="H220" s="80">
        <v>0</v>
      </c>
      <c r="I220" s="174">
        <v>0</v>
      </c>
      <c r="J220" s="225"/>
      <c r="K220" s="79">
        <f>C220*100/109455735</f>
        <v>3.107240566243514</v>
      </c>
      <c r="L220" s="226"/>
    </row>
    <row r="221" spans="1:12" ht="12.75">
      <c r="A221" s="223">
        <v>3</v>
      </c>
      <c r="B221" s="224" t="s">
        <v>250</v>
      </c>
      <c r="C221" s="80">
        <v>3024624</v>
      </c>
      <c r="D221" s="174">
        <f aca="true" t="shared" si="10" ref="D221:D228">C221*100/109455735</f>
        <v>2.7633307656286807</v>
      </c>
      <c r="E221" s="175"/>
      <c r="F221" s="80">
        <v>0</v>
      </c>
      <c r="G221" s="174">
        <v>0</v>
      </c>
      <c r="H221" s="80">
        <v>0</v>
      </c>
      <c r="I221" s="174">
        <v>0</v>
      </c>
      <c r="J221" s="225"/>
      <c r="K221" s="79">
        <f aca="true" t="shared" si="11" ref="K221:K229">C221*100/109455735</f>
        <v>2.7633307656286807</v>
      </c>
      <c r="L221" s="226"/>
    </row>
    <row r="222" spans="1:12" ht="12.75">
      <c r="A222" s="223">
        <v>4</v>
      </c>
      <c r="B222" s="224" t="s">
        <v>251</v>
      </c>
      <c r="C222" s="80">
        <v>2168477</v>
      </c>
      <c r="D222" s="174">
        <f t="shared" si="10"/>
        <v>1.9811451633849977</v>
      </c>
      <c r="E222" s="175"/>
      <c r="F222" s="80">
        <v>0</v>
      </c>
      <c r="G222" s="174">
        <v>0</v>
      </c>
      <c r="H222" s="80">
        <v>0</v>
      </c>
      <c r="I222" s="174">
        <v>0</v>
      </c>
      <c r="J222" s="225"/>
      <c r="K222" s="79">
        <f t="shared" si="11"/>
        <v>1.9811451633849977</v>
      </c>
      <c r="L222" s="226"/>
    </row>
    <row r="223" spans="1:12" ht="12.75">
      <c r="A223" s="223">
        <v>5</v>
      </c>
      <c r="B223" s="224" t="s">
        <v>252</v>
      </c>
      <c r="C223" s="80">
        <v>2142783</v>
      </c>
      <c r="D223" s="174">
        <f t="shared" si="10"/>
        <v>1.957670833785</v>
      </c>
      <c r="E223" s="175"/>
      <c r="F223" s="80">
        <v>0</v>
      </c>
      <c r="G223" s="174">
        <v>0</v>
      </c>
      <c r="H223" s="80">
        <v>0</v>
      </c>
      <c r="I223" s="174">
        <v>0</v>
      </c>
      <c r="J223" s="225"/>
      <c r="K223" s="79">
        <f t="shared" si="11"/>
        <v>1.957670833785</v>
      </c>
      <c r="L223" s="226"/>
    </row>
    <row r="224" spans="1:12" ht="12.75">
      <c r="A224" s="223">
        <v>6</v>
      </c>
      <c r="B224" s="224" t="s">
        <v>253</v>
      </c>
      <c r="C224" s="80">
        <v>1606380</v>
      </c>
      <c r="D224" s="174">
        <f t="shared" si="10"/>
        <v>1.4676069737232134</v>
      </c>
      <c r="E224" s="175"/>
      <c r="F224" s="80">
        <v>0</v>
      </c>
      <c r="G224" s="174">
        <v>0</v>
      </c>
      <c r="H224" s="80">
        <v>0</v>
      </c>
      <c r="I224" s="174">
        <v>0</v>
      </c>
      <c r="J224" s="227"/>
      <c r="K224" s="79">
        <f t="shared" si="11"/>
        <v>1.4676069737232134</v>
      </c>
      <c r="L224" s="228"/>
    </row>
    <row r="225" spans="1:12" ht="12.75">
      <c r="A225" s="223">
        <v>7</v>
      </c>
      <c r="B225" s="225" t="s">
        <v>254</v>
      </c>
      <c r="C225" s="214">
        <v>1454725</v>
      </c>
      <c r="D225" s="174">
        <f t="shared" si="10"/>
        <v>1.3290532469586906</v>
      </c>
      <c r="E225" s="175"/>
      <c r="F225" s="80">
        <v>0</v>
      </c>
      <c r="G225" s="174">
        <v>0</v>
      </c>
      <c r="H225" s="80">
        <v>0</v>
      </c>
      <c r="I225" s="174">
        <v>0</v>
      </c>
      <c r="J225" s="225"/>
      <c r="K225" s="79">
        <f t="shared" si="11"/>
        <v>1.3290532469586906</v>
      </c>
      <c r="L225" s="226"/>
    </row>
    <row r="226" spans="1:12" ht="12.75">
      <c r="A226" s="223">
        <v>8</v>
      </c>
      <c r="B226" s="224" t="s">
        <v>255</v>
      </c>
      <c r="C226" s="80">
        <v>1302614</v>
      </c>
      <c r="D226" s="174">
        <f t="shared" si="10"/>
        <v>1.1900829134261444</v>
      </c>
      <c r="E226" s="175"/>
      <c r="F226" s="80">
        <v>0</v>
      </c>
      <c r="G226" s="174">
        <v>0</v>
      </c>
      <c r="H226" s="80">
        <v>0</v>
      </c>
      <c r="I226" s="174">
        <v>0</v>
      </c>
      <c r="J226" s="227"/>
      <c r="K226" s="79">
        <f t="shared" si="11"/>
        <v>1.1900829134261444</v>
      </c>
      <c r="L226" s="228"/>
    </row>
    <row r="227" spans="1:12" ht="12.75">
      <c r="A227" s="223">
        <v>9</v>
      </c>
      <c r="B227" s="224" t="s">
        <v>256</v>
      </c>
      <c r="C227" s="80">
        <v>1258547</v>
      </c>
      <c r="D227" s="174">
        <f t="shared" si="10"/>
        <v>1.1498228027978616</v>
      </c>
      <c r="E227" s="175"/>
      <c r="F227" s="80">
        <v>0</v>
      </c>
      <c r="G227" s="174">
        <v>0</v>
      </c>
      <c r="H227" s="80">
        <v>0</v>
      </c>
      <c r="I227" s="174">
        <v>0</v>
      </c>
      <c r="J227" s="225"/>
      <c r="K227" s="79">
        <f t="shared" si="11"/>
        <v>1.1498228027978616</v>
      </c>
      <c r="L227" s="226"/>
    </row>
    <row r="228" spans="1:12" ht="12.75">
      <c r="A228" s="223">
        <v>10</v>
      </c>
      <c r="B228" s="225" t="s">
        <v>257</v>
      </c>
      <c r="C228" s="214">
        <v>1153450</v>
      </c>
      <c r="D228" s="174">
        <f t="shared" si="10"/>
        <v>1.0538049924930841</v>
      </c>
      <c r="E228" s="175"/>
      <c r="F228" s="80">
        <v>0</v>
      </c>
      <c r="G228" s="174">
        <v>0</v>
      </c>
      <c r="H228" s="80">
        <v>0</v>
      </c>
      <c r="I228" s="174">
        <v>0</v>
      </c>
      <c r="J228" s="225"/>
      <c r="K228" s="79">
        <f t="shared" si="11"/>
        <v>1.0538049924930841</v>
      </c>
      <c r="L228" s="226"/>
    </row>
    <row r="229" spans="1:12" ht="12.75">
      <c r="A229" s="223"/>
      <c r="B229" s="94" t="s">
        <v>258</v>
      </c>
      <c r="C229" s="229">
        <f>SUM(C219:C228)</f>
        <v>22291883</v>
      </c>
      <c r="D229" s="230">
        <f>C229*100/109455735</f>
        <v>20.366116951295425</v>
      </c>
      <c r="E229" s="175"/>
      <c r="F229" s="85">
        <v>0</v>
      </c>
      <c r="G229" s="230">
        <v>0</v>
      </c>
      <c r="H229" s="85">
        <v>0</v>
      </c>
      <c r="I229" s="230">
        <v>0</v>
      </c>
      <c r="J229" s="225"/>
      <c r="K229" s="84">
        <f t="shared" si="11"/>
        <v>20.366116951295425</v>
      </c>
      <c r="L229" s="226"/>
    </row>
    <row r="232" spans="1:12" ht="15">
      <c r="A232" s="262" t="s">
        <v>38</v>
      </c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</row>
    <row r="233" spans="1:12" ht="14.25">
      <c r="A233" s="92"/>
      <c r="B233" s="92"/>
      <c r="C233" s="92"/>
      <c r="D233" s="92"/>
      <c r="E233" s="92"/>
      <c r="F233" s="92"/>
      <c r="G233" s="92"/>
      <c r="H233" s="92"/>
      <c r="I233" s="92"/>
      <c r="J233" s="144"/>
      <c r="K233" s="144"/>
      <c r="L233" s="144"/>
    </row>
    <row r="234" spans="1:12" ht="12.75">
      <c r="A234" s="272" t="s">
        <v>189</v>
      </c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</row>
    <row r="235" spans="1:12" ht="12.75">
      <c r="A235" s="273" t="s">
        <v>190</v>
      </c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</row>
    <row r="237" spans="1:12" ht="15">
      <c r="A237" s="9" t="s">
        <v>40</v>
      </c>
      <c r="B237" s="10"/>
      <c r="C237" s="256" t="s">
        <v>225</v>
      </c>
      <c r="D237" s="257"/>
      <c r="E237" s="257"/>
      <c r="F237" s="257"/>
      <c r="G237" s="257"/>
      <c r="H237" s="257"/>
      <c r="I237" s="257"/>
      <c r="J237" s="257"/>
      <c r="K237" s="257"/>
      <c r="L237" s="258"/>
    </row>
    <row r="238" spans="1:12" ht="15">
      <c r="A238" s="9" t="s">
        <v>41</v>
      </c>
      <c r="B238" s="10"/>
      <c r="C238" s="256" t="s">
        <v>226</v>
      </c>
      <c r="D238" s="257"/>
      <c r="E238" s="257"/>
      <c r="F238" s="257"/>
      <c r="G238" s="257"/>
      <c r="H238" s="257"/>
      <c r="I238" s="257"/>
      <c r="J238" s="257"/>
      <c r="K238" s="257"/>
      <c r="L238" s="258"/>
    </row>
    <row r="239" spans="1:12" ht="15">
      <c r="A239" s="9" t="s">
        <v>95</v>
      </c>
      <c r="B239" s="10"/>
      <c r="C239" s="256" t="s">
        <v>96</v>
      </c>
      <c r="D239" s="257"/>
      <c r="E239" s="257"/>
      <c r="F239" s="257"/>
      <c r="G239" s="257"/>
      <c r="H239" s="257"/>
      <c r="I239" s="257"/>
      <c r="J239" s="257"/>
      <c r="K239" s="257"/>
      <c r="L239" s="258"/>
    </row>
    <row r="240" spans="1:12" ht="15">
      <c r="A240" s="9" t="s">
        <v>42</v>
      </c>
      <c r="B240" s="10"/>
      <c r="C240" s="256" t="s">
        <v>224</v>
      </c>
      <c r="D240" s="257"/>
      <c r="E240" s="257"/>
      <c r="F240" s="257"/>
      <c r="G240" s="257"/>
      <c r="H240" s="257"/>
      <c r="I240" s="248"/>
      <c r="J240" s="248"/>
      <c r="K240" s="248"/>
      <c r="L240" s="249"/>
    </row>
    <row r="241" spans="1:12" ht="12.75">
      <c r="A241" s="176" t="s">
        <v>76</v>
      </c>
      <c r="B241" s="61" t="s">
        <v>191</v>
      </c>
      <c r="C241" s="62" t="s">
        <v>35</v>
      </c>
      <c r="D241" s="267" t="s">
        <v>177</v>
      </c>
      <c r="E241" s="268"/>
      <c r="F241" s="269" t="s">
        <v>137</v>
      </c>
      <c r="G241" s="270"/>
      <c r="H241" s="269" t="s">
        <v>138</v>
      </c>
      <c r="I241" s="270"/>
      <c r="J241" s="267" t="s">
        <v>178</v>
      </c>
      <c r="K241" s="271"/>
      <c r="L241" s="268"/>
    </row>
    <row r="242" spans="1:12" ht="12.75">
      <c r="A242" s="64" t="s">
        <v>79</v>
      </c>
      <c r="B242" s="63" t="s">
        <v>192</v>
      </c>
      <c r="C242" s="64" t="s">
        <v>29</v>
      </c>
      <c r="D242" s="264" t="s">
        <v>179</v>
      </c>
      <c r="E242" s="265"/>
      <c r="F242" s="66"/>
      <c r="G242" s="68"/>
      <c r="H242" s="259" t="s">
        <v>140</v>
      </c>
      <c r="I242" s="260"/>
      <c r="J242" s="264" t="s">
        <v>180</v>
      </c>
      <c r="K242" s="266"/>
      <c r="L242" s="265"/>
    </row>
    <row r="243" spans="1:12" ht="12.75">
      <c r="A243" s="64"/>
      <c r="B243" s="63" t="s">
        <v>193</v>
      </c>
      <c r="C243" s="64" t="s">
        <v>6</v>
      </c>
      <c r="D243" s="264" t="s">
        <v>181</v>
      </c>
      <c r="E243" s="265"/>
      <c r="F243" s="64" t="s">
        <v>5</v>
      </c>
      <c r="G243" s="64" t="s">
        <v>142</v>
      </c>
      <c r="H243" s="62" t="s">
        <v>5</v>
      </c>
      <c r="I243" s="65" t="s">
        <v>182</v>
      </c>
      <c r="J243" s="264" t="s">
        <v>183</v>
      </c>
      <c r="K243" s="266"/>
      <c r="L243" s="265"/>
    </row>
    <row r="244" spans="1:12" ht="12.75">
      <c r="A244" s="64"/>
      <c r="B244" s="63" t="s">
        <v>194</v>
      </c>
      <c r="C244" s="64"/>
      <c r="D244" s="264" t="s">
        <v>184</v>
      </c>
      <c r="E244" s="265"/>
      <c r="F244" s="64" t="s">
        <v>146</v>
      </c>
      <c r="G244" s="64" t="s">
        <v>147</v>
      </c>
      <c r="H244" s="64" t="s">
        <v>148</v>
      </c>
      <c r="I244" s="65" t="s">
        <v>154</v>
      </c>
      <c r="J244" s="264" t="s">
        <v>185</v>
      </c>
      <c r="K244" s="266"/>
      <c r="L244" s="265"/>
    </row>
    <row r="245" spans="1:12" ht="12.75">
      <c r="A245" s="64"/>
      <c r="B245" s="63"/>
      <c r="C245" s="64"/>
      <c r="D245" s="264" t="s">
        <v>186</v>
      </c>
      <c r="E245" s="265"/>
      <c r="F245" s="64" t="s">
        <v>151</v>
      </c>
      <c r="G245" s="64" t="s">
        <v>154</v>
      </c>
      <c r="H245" s="64" t="s">
        <v>140</v>
      </c>
      <c r="I245" s="65" t="s">
        <v>148</v>
      </c>
      <c r="J245" s="264" t="s">
        <v>187</v>
      </c>
      <c r="K245" s="266"/>
      <c r="L245" s="265"/>
    </row>
    <row r="246" spans="1:12" ht="12.75">
      <c r="A246" s="64"/>
      <c r="B246" s="63"/>
      <c r="C246" s="64"/>
      <c r="D246" s="264" t="s">
        <v>188</v>
      </c>
      <c r="E246" s="265"/>
      <c r="F246" s="64"/>
      <c r="G246" s="64" t="s">
        <v>157</v>
      </c>
      <c r="H246" s="64" t="s">
        <v>151</v>
      </c>
      <c r="I246" s="65" t="s">
        <v>140</v>
      </c>
      <c r="J246" s="264" t="s">
        <v>167</v>
      </c>
      <c r="K246" s="266"/>
      <c r="L246" s="265"/>
    </row>
    <row r="247" spans="1:12" ht="12.75">
      <c r="A247" s="64"/>
      <c r="B247" s="63"/>
      <c r="C247" s="64"/>
      <c r="D247" s="264"/>
      <c r="E247" s="265"/>
      <c r="F247" s="64"/>
      <c r="G247" s="64" t="s">
        <v>160</v>
      </c>
      <c r="H247" s="64"/>
      <c r="I247" s="65" t="s">
        <v>160</v>
      </c>
      <c r="J247" s="264"/>
      <c r="K247" s="266"/>
      <c r="L247" s="265"/>
    </row>
    <row r="248" spans="1:12" ht="12.75">
      <c r="A248" s="67"/>
      <c r="B248" s="66"/>
      <c r="C248" s="67"/>
      <c r="D248" s="259"/>
      <c r="E248" s="260"/>
      <c r="F248" s="64"/>
      <c r="G248" s="64" t="s">
        <v>163</v>
      </c>
      <c r="H248" s="64"/>
      <c r="I248" s="165" t="s">
        <v>163</v>
      </c>
      <c r="J248" s="259"/>
      <c r="K248" s="261"/>
      <c r="L248" s="260"/>
    </row>
    <row r="249" spans="1:12" ht="12.75">
      <c r="A249" s="223"/>
      <c r="B249" s="231" t="s">
        <v>117</v>
      </c>
      <c r="C249" s="80">
        <v>0</v>
      </c>
      <c r="D249" s="174">
        <f>C249*100/109455735</f>
        <v>0</v>
      </c>
      <c r="E249" s="175"/>
      <c r="F249" s="80">
        <v>0</v>
      </c>
      <c r="G249" s="174">
        <v>0</v>
      </c>
      <c r="H249" s="80">
        <v>0</v>
      </c>
      <c r="I249" s="174">
        <v>0</v>
      </c>
      <c r="J249" s="225"/>
      <c r="K249" s="79">
        <f>C249*100/109455735</f>
        <v>0</v>
      </c>
      <c r="L249" s="226"/>
    </row>
    <row r="253" spans="1:12" ht="12.75">
      <c r="A253" s="95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</row>
    <row r="254" spans="1:12" ht="15">
      <c r="A254" s="262" t="s">
        <v>38</v>
      </c>
      <c r="B254" s="262"/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</row>
    <row r="255" spans="1:12" ht="14.25">
      <c r="A255" s="92"/>
      <c r="B255" s="92"/>
      <c r="C255" s="92"/>
      <c r="D255" s="92"/>
      <c r="E255" s="92"/>
      <c r="F255" s="92"/>
      <c r="G255" s="92"/>
      <c r="H255" s="92"/>
      <c r="I255" s="92"/>
      <c r="J255" s="144"/>
      <c r="K255" s="144"/>
      <c r="L255" s="144"/>
    </row>
    <row r="256" spans="1:12" ht="15">
      <c r="A256" s="263" t="s">
        <v>80</v>
      </c>
      <c r="B256" s="263"/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</row>
    <row r="258" spans="1:12" ht="15">
      <c r="A258" s="9" t="s">
        <v>40</v>
      </c>
      <c r="B258" s="10"/>
      <c r="C258" s="256" t="s">
        <v>225</v>
      </c>
      <c r="D258" s="257"/>
      <c r="E258" s="257"/>
      <c r="F258" s="257"/>
      <c r="G258" s="257"/>
      <c r="H258" s="257"/>
      <c r="I258" s="257"/>
      <c r="J258" s="257"/>
      <c r="K258" s="257"/>
      <c r="L258" s="258"/>
    </row>
    <row r="259" spans="1:12" ht="15">
      <c r="A259" s="9" t="s">
        <v>41</v>
      </c>
      <c r="B259" s="10"/>
      <c r="C259" s="256" t="s">
        <v>226</v>
      </c>
      <c r="D259" s="257"/>
      <c r="E259" s="257"/>
      <c r="F259" s="257"/>
      <c r="G259" s="257"/>
      <c r="H259" s="257"/>
      <c r="I259" s="257"/>
      <c r="J259" s="257"/>
      <c r="K259" s="257"/>
      <c r="L259" s="258"/>
    </row>
    <row r="260" spans="1:12" ht="15">
      <c r="A260" s="9" t="s">
        <v>95</v>
      </c>
      <c r="B260" s="10"/>
      <c r="C260" s="256" t="s">
        <v>96</v>
      </c>
      <c r="D260" s="257"/>
      <c r="E260" s="257"/>
      <c r="F260" s="257"/>
      <c r="G260" s="257"/>
      <c r="H260" s="257"/>
      <c r="I260" s="257"/>
      <c r="J260" s="257"/>
      <c r="K260" s="257"/>
      <c r="L260" s="258"/>
    </row>
    <row r="261" spans="1:12" ht="15">
      <c r="A261" s="9" t="s">
        <v>42</v>
      </c>
      <c r="B261" s="10"/>
      <c r="C261" s="256" t="s">
        <v>224</v>
      </c>
      <c r="D261" s="257"/>
      <c r="E261" s="257"/>
      <c r="F261" s="257"/>
      <c r="G261" s="257"/>
      <c r="H261" s="257"/>
      <c r="I261" s="248"/>
      <c r="J261" s="248"/>
      <c r="K261" s="248"/>
      <c r="L261" s="249"/>
    </row>
    <row r="262" spans="1:12" ht="12.75">
      <c r="A262" s="140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8"/>
    </row>
    <row r="263" spans="1:12" ht="12.75">
      <c r="A263" s="96" t="s">
        <v>20</v>
      </c>
      <c r="B263" s="13" t="s">
        <v>21</v>
      </c>
      <c r="C263" s="244" t="s">
        <v>81</v>
      </c>
      <c r="D263" s="246"/>
      <c r="E263" s="245"/>
      <c r="F263" s="14"/>
      <c r="G263" s="12" t="s">
        <v>5</v>
      </c>
      <c r="H263" s="244" t="s">
        <v>82</v>
      </c>
      <c r="I263" s="246"/>
      <c r="J263" s="246"/>
      <c r="K263" s="246"/>
      <c r="L263" s="245"/>
    </row>
    <row r="264" spans="1:12" ht="12.75">
      <c r="A264" s="97"/>
      <c r="B264" s="98"/>
      <c r="C264" s="238" t="s">
        <v>83</v>
      </c>
      <c r="D264" s="240"/>
      <c r="E264" s="239"/>
      <c r="F264" s="18"/>
      <c r="G264" s="16" t="s">
        <v>23</v>
      </c>
      <c r="H264" s="238" t="s">
        <v>84</v>
      </c>
      <c r="I264" s="240"/>
      <c r="J264" s="240"/>
      <c r="K264" s="240"/>
      <c r="L264" s="239"/>
    </row>
    <row r="265" spans="1:12" ht="12.75">
      <c r="A265" s="97"/>
      <c r="B265" s="98"/>
      <c r="C265" s="99"/>
      <c r="D265" s="98"/>
      <c r="E265" s="100"/>
      <c r="F265" s="100"/>
      <c r="G265" s="16" t="s">
        <v>24</v>
      </c>
      <c r="H265" s="238" t="s">
        <v>104</v>
      </c>
      <c r="I265" s="240"/>
      <c r="J265" s="240"/>
      <c r="K265" s="240"/>
      <c r="L265" s="239"/>
    </row>
    <row r="266" spans="1:12" ht="12.75">
      <c r="A266" s="45"/>
      <c r="B266" s="101"/>
      <c r="C266" s="102"/>
      <c r="D266" s="101"/>
      <c r="E266" s="103"/>
      <c r="F266" s="103"/>
      <c r="G266" s="45"/>
      <c r="H266" s="241" t="s">
        <v>22</v>
      </c>
      <c r="I266" s="243"/>
      <c r="J266" s="243"/>
      <c r="K266" s="243"/>
      <c r="L266" s="242"/>
    </row>
    <row r="267" spans="1:12" ht="12.75">
      <c r="A267" s="179"/>
      <c r="B267" s="40"/>
      <c r="C267" s="179"/>
      <c r="D267" s="180"/>
      <c r="E267" s="52"/>
      <c r="F267" s="52"/>
      <c r="G267" s="40"/>
      <c r="H267" s="180"/>
      <c r="I267" s="180"/>
      <c r="J267" s="180"/>
      <c r="K267" s="180"/>
      <c r="L267" s="52"/>
    </row>
    <row r="268" spans="1:12" ht="14.25">
      <c r="A268" s="104"/>
      <c r="B268" s="105"/>
      <c r="C268" s="106"/>
      <c r="D268" s="107"/>
      <c r="E268" s="108"/>
      <c r="F268" s="108"/>
      <c r="G268" s="105"/>
      <c r="H268" s="109"/>
      <c r="I268" s="109"/>
      <c r="J268" s="181"/>
      <c r="K268" s="181"/>
      <c r="L268" s="108"/>
    </row>
    <row r="269" spans="1:12" ht="14.25">
      <c r="A269" s="104"/>
      <c r="B269" s="110" t="s">
        <v>25</v>
      </c>
      <c r="C269" s="104"/>
      <c r="D269" s="107" t="s">
        <v>25</v>
      </c>
      <c r="E269" s="111"/>
      <c r="F269" s="111"/>
      <c r="G269" s="110" t="s">
        <v>132</v>
      </c>
      <c r="H269" s="107"/>
      <c r="I269" s="107"/>
      <c r="J269" s="182" t="s">
        <v>132</v>
      </c>
      <c r="K269" s="182"/>
      <c r="L269" s="108"/>
    </row>
    <row r="270" spans="1:12" ht="15">
      <c r="A270" s="106"/>
      <c r="B270" s="16"/>
      <c r="C270" s="104"/>
      <c r="D270" s="107"/>
      <c r="E270" s="111"/>
      <c r="F270" s="111"/>
      <c r="G270" s="112"/>
      <c r="H270" s="113"/>
      <c r="I270" s="113"/>
      <c r="J270" s="114"/>
      <c r="K270" s="114"/>
      <c r="L270" s="108"/>
    </row>
    <row r="271" spans="1:12" ht="12.75">
      <c r="A271" s="170"/>
      <c r="B271" s="44"/>
      <c r="C271" s="170"/>
      <c r="D271" s="171" t="s">
        <v>259</v>
      </c>
      <c r="E271" s="55"/>
      <c r="F271" s="55"/>
      <c r="G271" s="44"/>
      <c r="H271" s="171"/>
      <c r="I271" s="171"/>
      <c r="J271" s="171"/>
      <c r="K271" s="171"/>
      <c r="L271" s="55"/>
    </row>
    <row r="272" spans="1:12" ht="12.75">
      <c r="A272" s="18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54"/>
    </row>
    <row r="273" spans="1:12" ht="15">
      <c r="A273" s="250" t="s">
        <v>85</v>
      </c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2"/>
    </row>
    <row r="274" spans="1:12" ht="14.25">
      <c r="A274" s="253"/>
      <c r="B274" s="254"/>
      <c r="C274" s="254"/>
      <c r="D274" s="254"/>
      <c r="E274" s="254"/>
      <c r="F274" s="254"/>
      <c r="G274" s="254"/>
      <c r="H274" s="254"/>
      <c r="I274" s="254"/>
      <c r="J274" s="254"/>
      <c r="K274" s="254"/>
      <c r="L274" s="255"/>
    </row>
    <row r="275" spans="1:12" ht="12.75">
      <c r="A275" s="11" t="s">
        <v>105</v>
      </c>
      <c r="B275" s="12" t="s">
        <v>86</v>
      </c>
      <c r="C275" s="244" t="s">
        <v>1</v>
      </c>
      <c r="D275" s="245"/>
      <c r="E275" s="244" t="s">
        <v>1</v>
      </c>
      <c r="F275" s="246"/>
      <c r="G275" s="245"/>
      <c r="H275" s="244" t="s">
        <v>87</v>
      </c>
      <c r="I275" s="246"/>
      <c r="J275" s="246"/>
      <c r="K275" s="246"/>
      <c r="L275" s="245"/>
    </row>
    <row r="276" spans="1:12" ht="12.75">
      <c r="A276" s="15" t="s">
        <v>79</v>
      </c>
      <c r="B276" s="16" t="s">
        <v>26</v>
      </c>
      <c r="C276" s="238" t="s">
        <v>27</v>
      </c>
      <c r="D276" s="239"/>
      <c r="E276" s="238" t="s">
        <v>88</v>
      </c>
      <c r="F276" s="240"/>
      <c r="G276" s="239"/>
      <c r="H276" s="238" t="s">
        <v>89</v>
      </c>
      <c r="I276" s="240"/>
      <c r="J276" s="240"/>
      <c r="K276" s="240"/>
      <c r="L276" s="239"/>
    </row>
    <row r="277" spans="1:12" ht="12.75">
      <c r="A277" s="99"/>
      <c r="B277" s="97"/>
      <c r="C277" s="238" t="s">
        <v>28</v>
      </c>
      <c r="D277" s="239"/>
      <c r="E277" s="238" t="s">
        <v>90</v>
      </c>
      <c r="F277" s="240"/>
      <c r="G277" s="239"/>
      <c r="H277" s="238" t="s">
        <v>91</v>
      </c>
      <c r="I277" s="240"/>
      <c r="J277" s="240"/>
      <c r="K277" s="240"/>
      <c r="L277" s="239"/>
    </row>
    <row r="278" spans="1:12" ht="12.75">
      <c r="A278" s="102"/>
      <c r="B278" s="45"/>
      <c r="C278" s="241"/>
      <c r="D278" s="242"/>
      <c r="E278" s="241"/>
      <c r="F278" s="243"/>
      <c r="G278" s="242"/>
      <c r="H278" s="241" t="s">
        <v>92</v>
      </c>
      <c r="I278" s="243"/>
      <c r="J278" s="243"/>
      <c r="K278" s="243"/>
      <c r="L278" s="242"/>
    </row>
    <row r="279" spans="1:12" ht="12.75">
      <c r="A279" s="179"/>
      <c r="B279" s="40"/>
      <c r="C279" s="232"/>
      <c r="D279" s="233"/>
      <c r="E279" s="232"/>
      <c r="F279" s="234"/>
      <c r="G279" s="233"/>
      <c r="H279" s="232"/>
      <c r="I279" s="234"/>
      <c r="J279" s="234"/>
      <c r="K279" s="234"/>
      <c r="L279" s="233"/>
    </row>
    <row r="280" spans="1:12" ht="12.75">
      <c r="A280" s="116"/>
      <c r="B280" s="115" t="s">
        <v>25</v>
      </c>
      <c r="C280" s="235" t="s">
        <v>25</v>
      </c>
      <c r="D280" s="236"/>
      <c r="E280" s="235" t="s">
        <v>25</v>
      </c>
      <c r="F280" s="237"/>
      <c r="G280" s="236"/>
      <c r="H280" s="235" t="s">
        <v>25</v>
      </c>
      <c r="I280" s="237"/>
      <c r="J280" s="237"/>
      <c r="K280" s="237"/>
      <c r="L280" s="236"/>
    </row>
    <row r="281" spans="1:12" ht="12.75">
      <c r="A281" s="134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35"/>
    </row>
    <row r="282" spans="1:12" ht="12.75">
      <c r="A282" s="170"/>
      <c r="B282" s="171"/>
      <c r="C282" s="171"/>
      <c r="D282" s="171"/>
      <c r="E282" s="171"/>
      <c r="F282" s="171"/>
      <c r="G282" s="171"/>
      <c r="H282" s="171"/>
      <c r="I282" s="171"/>
      <c r="J282" s="171"/>
      <c r="K282" s="171"/>
      <c r="L282" s="55"/>
    </row>
    <row r="283" spans="1:12" ht="15">
      <c r="A283" s="247" t="s">
        <v>93</v>
      </c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249"/>
    </row>
    <row r="284" spans="1:12" ht="15">
      <c r="A284" s="250" t="s">
        <v>106</v>
      </c>
      <c r="B284" s="251"/>
      <c r="C284" s="251"/>
      <c r="D284" s="251"/>
      <c r="E284" s="251"/>
      <c r="F284" s="251"/>
      <c r="G284" s="251"/>
      <c r="H284" s="251"/>
      <c r="I284" s="251"/>
      <c r="J284" s="251"/>
      <c r="K284" s="251"/>
      <c r="L284" s="252"/>
    </row>
    <row r="285" spans="1:12" ht="14.25">
      <c r="A285" s="253"/>
      <c r="B285" s="254"/>
      <c r="C285" s="254"/>
      <c r="D285" s="254"/>
      <c r="E285" s="254"/>
      <c r="F285" s="254"/>
      <c r="G285" s="254"/>
      <c r="H285" s="254"/>
      <c r="I285" s="254"/>
      <c r="J285" s="254"/>
      <c r="K285" s="254"/>
      <c r="L285" s="255"/>
    </row>
    <row r="286" spans="1:12" ht="12.75">
      <c r="A286" s="11" t="s">
        <v>105</v>
      </c>
      <c r="B286" s="12" t="s">
        <v>107</v>
      </c>
      <c r="C286" s="244" t="s">
        <v>108</v>
      </c>
      <c r="D286" s="245"/>
      <c r="E286" s="244" t="s">
        <v>1</v>
      </c>
      <c r="F286" s="246"/>
      <c r="G286" s="245"/>
      <c r="H286" s="244" t="s">
        <v>87</v>
      </c>
      <c r="I286" s="246"/>
      <c r="J286" s="246"/>
      <c r="K286" s="246"/>
      <c r="L286" s="245"/>
    </row>
    <row r="287" spans="1:12" ht="12.75">
      <c r="A287" s="15" t="s">
        <v>79</v>
      </c>
      <c r="B287" s="16" t="s">
        <v>109</v>
      </c>
      <c r="C287" s="238" t="s">
        <v>260</v>
      </c>
      <c r="D287" s="239"/>
      <c r="E287" s="238" t="s">
        <v>88</v>
      </c>
      <c r="F287" s="240"/>
      <c r="G287" s="239"/>
      <c r="H287" s="238" t="s">
        <v>89</v>
      </c>
      <c r="I287" s="240"/>
      <c r="J287" s="240"/>
      <c r="K287" s="240"/>
      <c r="L287" s="239"/>
    </row>
    <row r="288" spans="1:12" ht="12.75">
      <c r="A288" s="15"/>
      <c r="B288" s="97"/>
      <c r="C288" s="238" t="s">
        <v>261</v>
      </c>
      <c r="D288" s="239"/>
      <c r="E288" s="238" t="s">
        <v>90</v>
      </c>
      <c r="F288" s="240"/>
      <c r="G288" s="239"/>
      <c r="H288" s="238" t="s">
        <v>91</v>
      </c>
      <c r="I288" s="240"/>
      <c r="J288" s="240"/>
      <c r="K288" s="240"/>
      <c r="L288" s="239"/>
    </row>
    <row r="289" spans="1:12" ht="12.75">
      <c r="A289" s="19"/>
      <c r="B289" s="45"/>
      <c r="C289" s="241"/>
      <c r="D289" s="242"/>
      <c r="E289" s="241"/>
      <c r="F289" s="243"/>
      <c r="G289" s="242"/>
      <c r="H289" s="241" t="s">
        <v>92</v>
      </c>
      <c r="I289" s="243"/>
      <c r="J289" s="243"/>
      <c r="K289" s="243"/>
      <c r="L289" s="242"/>
    </row>
    <row r="290" spans="1:12" ht="12.75">
      <c r="A290" s="179"/>
      <c r="B290" s="40"/>
      <c r="C290" s="232"/>
      <c r="D290" s="233"/>
      <c r="E290" s="232"/>
      <c r="F290" s="234"/>
      <c r="G290" s="233"/>
      <c r="H290" s="232"/>
      <c r="I290" s="234"/>
      <c r="J290" s="234"/>
      <c r="K290" s="234"/>
      <c r="L290" s="233"/>
    </row>
    <row r="291" spans="1:12" ht="12.75">
      <c r="A291" s="116" t="s">
        <v>25</v>
      </c>
      <c r="B291" s="115" t="s">
        <v>25</v>
      </c>
      <c r="C291" s="235" t="s">
        <v>25</v>
      </c>
      <c r="D291" s="236"/>
      <c r="E291" s="235" t="s">
        <v>25</v>
      </c>
      <c r="F291" s="237"/>
      <c r="G291" s="236"/>
      <c r="H291" s="235" t="s">
        <v>25</v>
      </c>
      <c r="I291" s="237"/>
      <c r="J291" s="237"/>
      <c r="K291" s="237"/>
      <c r="L291" s="236"/>
    </row>
  </sheetData>
  <sheetProtection/>
  <mergeCells count="236">
    <mergeCell ref="B10:B11"/>
    <mergeCell ref="B22:B23"/>
    <mergeCell ref="C5:E5"/>
    <mergeCell ref="C6:E6"/>
    <mergeCell ref="C7:E7"/>
    <mergeCell ref="C8:E8"/>
    <mergeCell ref="B9:E9"/>
    <mergeCell ref="C22:C23"/>
    <mergeCell ref="D10:D11"/>
    <mergeCell ref="A36:L36"/>
    <mergeCell ref="B27:E27"/>
    <mergeCell ref="B28:B29"/>
    <mergeCell ref="C28:E28"/>
    <mergeCell ref="C29:E29"/>
    <mergeCell ref="B15:E15"/>
    <mergeCell ref="B16:B17"/>
    <mergeCell ref="C16:C17"/>
    <mergeCell ref="B21:E21"/>
    <mergeCell ref="A38:L38"/>
    <mergeCell ref="C40:L40"/>
    <mergeCell ref="C41:L41"/>
    <mergeCell ref="C42:L42"/>
    <mergeCell ref="C43:L43"/>
    <mergeCell ref="F44:H44"/>
    <mergeCell ref="I44:L44"/>
    <mergeCell ref="F45:H45"/>
    <mergeCell ref="I45:L45"/>
    <mergeCell ref="F46:H46"/>
    <mergeCell ref="I46:L46"/>
    <mergeCell ref="F48:G48"/>
    <mergeCell ref="F49:G49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1:G61"/>
    <mergeCell ref="F62:G62"/>
    <mergeCell ref="F63:G63"/>
    <mergeCell ref="F64:G64"/>
    <mergeCell ref="F65:G65"/>
    <mergeCell ref="F66:G66"/>
    <mergeCell ref="F67:G67"/>
    <mergeCell ref="F69:G69"/>
    <mergeCell ref="F70:G70"/>
    <mergeCell ref="A75:L75"/>
    <mergeCell ref="A77:L77"/>
    <mergeCell ref="C79:L79"/>
    <mergeCell ref="C80:L80"/>
    <mergeCell ref="C81:L81"/>
    <mergeCell ref="C82:L82"/>
    <mergeCell ref="F84:H84"/>
    <mergeCell ref="I84:L84"/>
    <mergeCell ref="F85:H85"/>
    <mergeCell ref="I85:L85"/>
    <mergeCell ref="F86:H86"/>
    <mergeCell ref="I86:L86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A107:L107"/>
    <mergeCell ref="A109:L109"/>
    <mergeCell ref="C111:L111"/>
    <mergeCell ref="C112:L112"/>
    <mergeCell ref="C113:L113"/>
    <mergeCell ref="C114:L114"/>
    <mergeCell ref="F116:H116"/>
    <mergeCell ref="I116:L116"/>
    <mergeCell ref="F117:H117"/>
    <mergeCell ref="I117:L117"/>
    <mergeCell ref="F118:H118"/>
    <mergeCell ref="I118:L118"/>
    <mergeCell ref="F120:G120"/>
    <mergeCell ref="F121:G121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A151:L151"/>
    <mergeCell ref="A152:L152"/>
    <mergeCell ref="A153:L153"/>
    <mergeCell ref="C155:L155"/>
    <mergeCell ref="C156:L156"/>
    <mergeCell ref="C157:L157"/>
    <mergeCell ref="C158:L158"/>
    <mergeCell ref="C159:D159"/>
    <mergeCell ref="E159:G159"/>
    <mergeCell ref="H159:I159"/>
    <mergeCell ref="J159:K159"/>
    <mergeCell ref="J160:K160"/>
    <mergeCell ref="C170:D170"/>
    <mergeCell ref="E170:G170"/>
    <mergeCell ref="C171:D171"/>
    <mergeCell ref="E171:G171"/>
    <mergeCell ref="A202:L202"/>
    <mergeCell ref="A204:L204"/>
    <mergeCell ref="A205:L205"/>
    <mergeCell ref="C207:L207"/>
    <mergeCell ref="C208:L208"/>
    <mergeCell ref="C209:L209"/>
    <mergeCell ref="C210:L210"/>
    <mergeCell ref="D211:E211"/>
    <mergeCell ref="F211:G211"/>
    <mergeCell ref="H211:I211"/>
    <mergeCell ref="J211:L211"/>
    <mergeCell ref="D212:E212"/>
    <mergeCell ref="H212:I212"/>
    <mergeCell ref="J212:L212"/>
    <mergeCell ref="D213:E213"/>
    <mergeCell ref="J213:L213"/>
    <mergeCell ref="D214:E214"/>
    <mergeCell ref="J214:L214"/>
    <mergeCell ref="D215:E215"/>
    <mergeCell ref="J215:L215"/>
    <mergeCell ref="D216:E216"/>
    <mergeCell ref="J216:L216"/>
    <mergeCell ref="D217:E217"/>
    <mergeCell ref="J217:L217"/>
    <mergeCell ref="D218:E218"/>
    <mergeCell ref="J218:L218"/>
    <mergeCell ref="A232:L232"/>
    <mergeCell ref="A234:L234"/>
    <mergeCell ref="A235:L235"/>
    <mergeCell ref="C237:L237"/>
    <mergeCell ref="C238:L238"/>
    <mergeCell ref="C239:L239"/>
    <mergeCell ref="C240:L240"/>
    <mergeCell ref="D241:E241"/>
    <mergeCell ref="F241:G241"/>
    <mergeCell ref="H241:I241"/>
    <mergeCell ref="J241:L241"/>
    <mergeCell ref="D242:E242"/>
    <mergeCell ref="H242:I242"/>
    <mergeCell ref="J242:L242"/>
    <mergeCell ref="D243:E243"/>
    <mergeCell ref="J243:L243"/>
    <mergeCell ref="D244:E244"/>
    <mergeCell ref="J244:L244"/>
    <mergeCell ref="D245:E245"/>
    <mergeCell ref="J245:L245"/>
    <mergeCell ref="D246:E246"/>
    <mergeCell ref="J246:L246"/>
    <mergeCell ref="D247:E247"/>
    <mergeCell ref="J247:L247"/>
    <mergeCell ref="D248:E248"/>
    <mergeCell ref="J248:L248"/>
    <mergeCell ref="A254:L254"/>
    <mergeCell ref="A256:L256"/>
    <mergeCell ref="C258:L258"/>
    <mergeCell ref="C259:L259"/>
    <mergeCell ref="C260:L260"/>
    <mergeCell ref="C261:L261"/>
    <mergeCell ref="C263:E263"/>
    <mergeCell ref="H263:L263"/>
    <mergeCell ref="C264:E264"/>
    <mergeCell ref="H264:L264"/>
    <mergeCell ref="H265:L265"/>
    <mergeCell ref="H266:L266"/>
    <mergeCell ref="A273:L273"/>
    <mergeCell ref="A274:L274"/>
    <mergeCell ref="C275:D275"/>
    <mergeCell ref="E275:G275"/>
    <mergeCell ref="H275:L275"/>
    <mergeCell ref="C276:D276"/>
    <mergeCell ref="E276:G276"/>
    <mergeCell ref="H276:L276"/>
    <mergeCell ref="C277:D277"/>
    <mergeCell ref="E277:G277"/>
    <mergeCell ref="H277:L277"/>
    <mergeCell ref="C278:D278"/>
    <mergeCell ref="E278:G278"/>
    <mergeCell ref="H278:L278"/>
    <mergeCell ref="C279:D279"/>
    <mergeCell ref="E279:G279"/>
    <mergeCell ref="H279:L279"/>
    <mergeCell ref="C280:D280"/>
    <mergeCell ref="E280:G280"/>
    <mergeCell ref="H280:L280"/>
    <mergeCell ref="A283:L283"/>
    <mergeCell ref="A284:L284"/>
    <mergeCell ref="A285:L285"/>
    <mergeCell ref="C286:D286"/>
    <mergeCell ref="E286:G286"/>
    <mergeCell ref="H286:L286"/>
    <mergeCell ref="C287:D287"/>
    <mergeCell ref="E287:G287"/>
    <mergeCell ref="H287:L287"/>
    <mergeCell ref="C288:D288"/>
    <mergeCell ref="E288:G288"/>
    <mergeCell ref="H288:L288"/>
    <mergeCell ref="C289:D289"/>
    <mergeCell ref="E289:G289"/>
    <mergeCell ref="H289:L289"/>
    <mergeCell ref="C290:D290"/>
    <mergeCell ref="E290:G290"/>
    <mergeCell ref="H290:L290"/>
    <mergeCell ref="C291:D291"/>
    <mergeCell ref="E291:G291"/>
    <mergeCell ref="H291:L29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2015-01-08T14:33:49Z</dcterms:modified>
  <cp:category/>
  <cp:version/>
  <cp:contentType/>
  <cp:contentStatus/>
</cp:coreProperties>
</file>